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4.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1.xml" ContentType="application/vnd.openxmlformats-officedocument.spreadsheetml.comments+xml"/>
  <Override PartName="/xl/customProperty37.bin" ContentType="application/vnd.openxmlformats-officedocument.spreadsheetml.customProperty"/>
  <Override PartName="/xl/comments2.xml" ContentType="application/vnd.openxmlformats-officedocument.spreadsheetml.comments+xml"/>
  <Override PartName="/xl/customProperty38.bin" ContentType="application/vnd.openxmlformats-officedocument.spreadsheetml.customProperty"/>
  <Override PartName="/xl/comments3.xml" ContentType="application/vnd.openxmlformats-officedocument.spreadsheetml.comments+xml"/>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omments4.xml" ContentType="application/vnd.openxmlformats-officedocument.spreadsheetml.comments+xml"/>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455" windowWidth="28815" windowHeight="7260" tabRatio="940" firstSheet="1" activeTab="1"/>
  </bookViews>
  <sheets>
    <sheet name="Front page" sheetId="14" state="hidden" r:id="rId1"/>
    <sheet name="Front page " sheetId="63" r:id="rId2"/>
    <sheet name="Forward looking statements" sheetId="86" r:id="rId3"/>
    <sheet name="Contents" sheetId="15" r:id="rId4"/>
    <sheet name="Basis of presentation" sheetId="30" r:id="rId5"/>
    <sheet name="Fin. Hlights" sheetId="88" r:id="rId6"/>
    <sheet name="Compound growth graph " sheetId="56" r:id="rId7"/>
    <sheet name="Income statements" sheetId="2" r:id="rId8"/>
    <sheet name="Prem LOB QTR" sheetId="20" r:id="rId9"/>
    <sheet name="Prem Mng QTR" sheetId="84" r:id="rId10"/>
    <sheet name="Segment UW Results" sheetId="27" r:id="rId11"/>
    <sheet name="Property" sheetId="22" r:id="rId12"/>
    <sheet name="Energy" sheetId="24" r:id="rId13"/>
    <sheet name="Marine" sheetId="23" r:id="rId14"/>
    <sheet name="Aviation" sheetId="25" r:id="rId15"/>
    <sheet name="Lloyds" sheetId="77" r:id="rId16"/>
    <sheet name="Cont third party" sheetId="83" r:id="rId17"/>
    <sheet name="Cash Flows" sheetId="42" r:id="rId18"/>
    <sheet name="Losses new current" sheetId="34" state="hidden" r:id="rId19"/>
    <sheet name="Losses new" sheetId="29" state="hidden" r:id="rId20"/>
    <sheet name="Losses orginal" sheetId="33" state="hidden" r:id="rId21"/>
    <sheet name="Balance Sheets" sheetId="1" r:id="rId22"/>
    <sheet name="Investmts" sheetId="39" r:id="rId23"/>
    <sheet name="Losses old" sheetId="36" state="hidden" r:id="rId24"/>
    <sheet name="Corp and global bonds" sheetId="65" r:id="rId25"/>
    <sheet name="Losses" sheetId="71" r:id="rId26"/>
    <sheet name="Losses (cont.)" sheetId="76" r:id="rId27"/>
    <sheet name="Losses by AY (excl lloyd's)" sheetId="81" r:id="rId28"/>
    <sheet name="Losses by AY (lloyd's)" sheetId="82" r:id="rId29"/>
    <sheet name="Losses by AY (group)" sheetId="87" r:id="rId30"/>
    <sheet name="Peak exposure" sheetId="50" r:id="rId31"/>
    <sheet name="EPS" sheetId="61" r:id="rId32"/>
    <sheet name="FCBVPS" sheetId="85" r:id="rId33"/>
    <sheet name="FDBVPS" sheetId="40" r:id="rId34"/>
    <sheet name="FCBVPS (Tan)" sheetId="79" state="hidden" r:id="rId35"/>
    <sheet name="FDBVPS (Tan)" sheetId="80" state="hidden" r:id="rId36"/>
    <sheet name="Cathedral IS" sheetId="74" r:id="rId37"/>
    <sheet name="Cathedral UW results" sheetId="75" state="hidden" r:id="rId38"/>
  </sheets>
  <definedNames>
    <definedName name="OLE_LINK1" localSheetId="2">'Forward looking statements'!#REF!</definedName>
    <definedName name="_xlnm.Print_Area" localSheetId="14">Aviation!$B$1:$V$34</definedName>
    <definedName name="_xlnm.Print_Area" localSheetId="21">'Balance Sheets'!$B$1:$P$57</definedName>
    <definedName name="_xlnm.Print_Area" localSheetId="4">'Basis of presentation'!$A$1:$A$22</definedName>
    <definedName name="_xlnm.Print_Area" localSheetId="17">'Cash Flows'!$B$1:$V$26</definedName>
    <definedName name="_xlnm.Print_Area" localSheetId="36">'Cathedral IS'!$B$1:$W$51</definedName>
    <definedName name="_xlnm.Print_Area" localSheetId="37">'Cathedral UW results'!$A$1:$R$45</definedName>
    <definedName name="_xlnm.Print_Area" localSheetId="6">'Compound growth graph '!$B$1:$S$51</definedName>
    <definedName name="_xlnm.Print_Area" localSheetId="16">'Cont third party'!$B$1:$V$26</definedName>
    <definedName name="_xlnm.Print_Area" localSheetId="3">Contents!$A$1:$C$56</definedName>
    <definedName name="_xlnm.Print_Area" localSheetId="24">'Corp and global bonds'!$B$1:$P$67</definedName>
    <definedName name="_xlnm.Print_Area" localSheetId="12">Energy!$B$1:$V$34</definedName>
    <definedName name="_xlnm.Print_Area" localSheetId="31">EPS!$B$1:$M$27</definedName>
    <definedName name="_xlnm.Print_Area" localSheetId="32">FCBVPS!$B$1:$P$48</definedName>
    <definedName name="_xlnm.Print_Area" localSheetId="34">'FCBVPS (Tan)'!$B$1:$H$37</definedName>
    <definedName name="_xlnm.Print_Area" localSheetId="33">FDBVPS!$B$1:$P$43</definedName>
    <definedName name="_xlnm.Print_Area" localSheetId="35">'FDBVPS (Tan)'!$B$1:$H$42</definedName>
    <definedName name="_xlnm.Print_Area" localSheetId="5">'Fin. Hlights'!$B$1:$T$61</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statements'!$A$1:$V$63</definedName>
    <definedName name="_xlnm.Print_Area" localSheetId="22">Investmts!$B$1:$U$53</definedName>
    <definedName name="_xlnm.Print_Area" localSheetId="15">Lloyds!$B$1:$V$34</definedName>
    <definedName name="_xlnm.Print_Area" localSheetId="25">Losses!$A$1:$H$52</definedName>
    <definedName name="_xlnm.Print_Area" localSheetId="26">'Losses (cont.)'!$A$1:$H$51</definedName>
    <definedName name="_xlnm.Print_Area" localSheetId="27">'Losses by AY (excl lloyd''s)'!$A$1:$V$52</definedName>
    <definedName name="_xlnm.Print_Area" localSheetId="29">'Losses by AY (group)'!$A$1:$V$50</definedName>
    <definedName name="_xlnm.Print_Area" localSheetId="28">'Losses by AY (lloyd''s)'!$A$1:$V$39</definedName>
    <definedName name="_xlnm.Print_Area" localSheetId="19">'Losses new'!$A$1:$V$43</definedName>
    <definedName name="_xlnm.Print_Area" localSheetId="18">'Losses new current'!$A$1:$AI$47</definedName>
    <definedName name="_xlnm.Print_Area" localSheetId="23">'Losses old'!$A$1:$V$47</definedName>
    <definedName name="_xlnm.Print_Area" localSheetId="20">'Losses orginal'!$A$1:$P$44</definedName>
    <definedName name="_xlnm.Print_Area" localSheetId="13">Marine!$B$1:$V$34</definedName>
    <definedName name="_xlnm.Print_Area" localSheetId="30">'Peak exposure'!$B$1:$M$32</definedName>
    <definedName name="_xlnm.Print_Area" localSheetId="8">'Prem LOB QTR'!$A$1:$U$46</definedName>
    <definedName name="_xlnm.Print_Area" localSheetId="9">'Prem Mng QTR'!$A$1:$U$30</definedName>
    <definedName name="_xlnm.Print_Area" localSheetId="11">Property!$B$1:$V$34</definedName>
    <definedName name="_xlnm.Print_Area" localSheetId="10">'Segment UW Results'!$A$1:$R$43</definedName>
  </definedNames>
  <calcPr calcId="145621" fullPrecision="0"/>
</workbook>
</file>

<file path=xl/calcChain.xml><?xml version="1.0" encoding="utf-8"?>
<calcChain xmlns="http://schemas.openxmlformats.org/spreadsheetml/2006/main">
  <c r="G10" i="80" l="1"/>
  <c r="G33" i="80" s="1"/>
  <c r="D24" i="80"/>
  <c r="D26" i="80" s="1"/>
  <c r="D20" i="80"/>
  <c r="D22" i="80" s="1"/>
  <c r="D18" i="80"/>
  <c r="D17" i="80"/>
  <c r="D28" i="80" l="1"/>
  <c r="G10" i="79"/>
  <c r="G14" i="79" s="1"/>
  <c r="G23" i="79"/>
  <c r="D23" i="79"/>
  <c r="G28" i="79" l="1"/>
  <c r="G26" i="79"/>
  <c r="G31" i="80" s="1"/>
  <c r="C39" i="75" l="1"/>
  <c r="O40" i="75"/>
  <c r="L40" i="75"/>
  <c r="I40" i="75"/>
  <c r="F40" i="75"/>
  <c r="C40" i="75"/>
  <c r="O39" i="75"/>
  <c r="L39" i="75"/>
  <c r="I39" i="75"/>
  <c r="F39" i="75"/>
  <c r="R31" i="75"/>
  <c r="F42" i="75" l="1"/>
  <c r="C42" i="75"/>
  <c r="O42" i="75"/>
  <c r="L42" i="75"/>
  <c r="I42" i="75"/>
  <c r="C20" i="75" l="1"/>
  <c r="C19" i="75"/>
  <c r="C22" i="75" s="1"/>
  <c r="C17" i="75"/>
  <c r="F20" i="75"/>
  <c r="F19" i="75"/>
  <c r="F17" i="75"/>
  <c r="I20" i="75"/>
  <c r="I19" i="75"/>
  <c r="I17" i="75"/>
  <c r="W20" i="75"/>
  <c r="W19" i="75"/>
  <c r="W17" i="75"/>
  <c r="C37" i="75"/>
  <c r="F37" i="75"/>
  <c r="I37" i="75"/>
  <c r="W40" i="75"/>
  <c r="W39" i="75"/>
  <c r="W37" i="75"/>
  <c r="W22" i="75" l="1"/>
  <c r="W42" i="75"/>
  <c r="I22" i="75"/>
  <c r="F22" i="75"/>
  <c r="R9" i="75" l="1"/>
  <c r="R35" i="75"/>
  <c r="R34" i="75"/>
  <c r="R33" i="75"/>
  <c r="R29" i="75"/>
  <c r="R15" i="75"/>
  <c r="R14" i="75"/>
  <c r="R13" i="75"/>
  <c r="R11" i="75"/>
  <c r="L37" i="75"/>
  <c r="L20" i="75"/>
  <c r="L19" i="75"/>
  <c r="L22" i="75" s="1"/>
  <c r="L17" i="75"/>
  <c r="O20" i="75"/>
  <c r="O19" i="75"/>
  <c r="R39" i="75" l="1"/>
  <c r="R40" i="75"/>
  <c r="R20" i="75"/>
  <c r="R19" i="75"/>
  <c r="R17" i="75"/>
  <c r="R21" i="75"/>
  <c r="R22" i="75" l="1"/>
  <c r="O17" i="75" l="1"/>
  <c r="O37" i="75"/>
  <c r="O22" i="75" l="1"/>
  <c r="S34" i="75" l="1"/>
  <c r="S35" i="75"/>
  <c r="S29" i="75"/>
  <c r="R36" i="75"/>
  <c r="R41" i="75" l="1"/>
  <c r="R42" i="75" s="1"/>
  <c r="R37" i="75"/>
  <c r="S36" i="75"/>
  <c r="T11" i="75" l="1"/>
  <c r="S31" i="75" l="1"/>
  <c r="S33" i="75" l="1"/>
  <c r="S41" i="75"/>
  <c r="S40" i="75"/>
  <c r="S39" i="75"/>
  <c r="S42" i="75" l="1"/>
  <c r="D10" i="80" l="1"/>
  <c r="D33" i="80" s="1"/>
  <c r="D10" i="79"/>
  <c r="D26" i="79" l="1"/>
  <c r="D31" i="80" s="1"/>
  <c r="D14" i="79"/>
  <c r="D28" i="79" s="1"/>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37" i="33"/>
  <c r="C43" i="34" l="1"/>
  <c r="B29" i="36"/>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<sst xmlns="http://schemas.openxmlformats.org/spreadsheetml/2006/main" count="1924" uniqueCount="585">
  <si>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</si>
  <si>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</si>
  <si>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</si>
  <si>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</si>
  <si>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</si>
  <si>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</si>
  <si>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</si>
  <si>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</si>
  <si>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</si>
  <si>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</si>
  <si>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</si>
  <si>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</si>
  <si>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</si>
  <si>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</si>
  <si>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</si>
  <si>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</si>
  <si>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</si>
  <si>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</si>
  <si>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</si>
  <si>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</si>
  <si>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</si>
  <si>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</si>
  <si>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</si>
  <si>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</si>
  <si>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</si>
  <si>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</si>
  <si>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</si>
  <si>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</si>
  <si>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</si>
  <si>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</si>
  <si>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</si>
  <si>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</si>
  <si>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</si>
  <si>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</si>
  <si>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</si>
  <si>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</si>
  <si>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</si>
  <si>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</si>
  <si>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</si>
  <si>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</si>
  <si>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</si>
  <si>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</si>
  <si>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</si>
  <si>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</si>
  <si>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</si>
  <si>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</si>
  <si>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</si>
  <si>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</si>
  <si>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</si>
  <si>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</si>
  <si>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</si>
  <si>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</si>
  <si>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</si>
  <si>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</si>
  <si>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</si>
  <si>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</si>
  <si>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</si>
  <si>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</si>
  <si>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</si>
  <si>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</si>
  <si>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</si>
  <si>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</si>
  <si>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</si>
  <si>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</si>
  <si>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</si>
  <si>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</si>
  <si>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</si>
  <si>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</si>
  <si>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</si>
  <si>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</si>
  <si>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</si>
  <si>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</si>
  <si>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</si>
  <si>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</si>
  <si>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</si>
  <si>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</si>
  <si>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</si>
  <si>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</si>
  <si>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</si>
  <si>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</si>
  <si>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</si>
  <si>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</si>
  <si>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</si>
  <si>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</si>
  <si>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</si>
  <si>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</si>
  <si>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</si>
  <si>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</si>
  <si>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</si>
  <si>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</si>
  <si>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</si>
  <si>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</si>
  <si>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</si>
  <si>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</si>
  <si>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</si>
  <si>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</si>
  <si>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</si>
  <si>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</si>
  <si>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debt to total capital ratio</t>
  </si>
  <si>
    <t>type of investment</t>
  </si>
  <si>
    <t>total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</si>
  <si>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</si>
  <si>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</si>
  <si>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</si>
  <si>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</si>
  <si>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</si>
  <si>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</si>
  <si>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</si>
  <si>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</si>
  <si>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</si>
  <si>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</si>
  <si>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</si>
  <si>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</si>
  <si>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</si>
  <si>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</si>
  <si>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</si>
  <si>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</si>
  <si>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</si>
  <si>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</si>
  <si>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</si>
  <si>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 xml:space="preserve">paid losses </t>
  </si>
  <si>
    <t>net loss ratio</t>
  </si>
  <si>
    <t>net loss ratio (% of net premiums earned)</t>
  </si>
  <si>
    <t xml:space="preserve">IBNR as % of net reserves </t>
  </si>
  <si>
    <t>basis of presentation and non-GAAP financial measures</t>
  </si>
  <si>
    <t>net acquisition cost ratio</t>
  </si>
  <si>
    <t>net acquisition cost ratio (% of net premiums earned)</t>
  </si>
  <si>
    <t xml:space="preserve"> - reinsurance recoveries</t>
  </si>
  <si>
    <t>retained earnings</t>
  </si>
  <si>
    <t>foreign exchange</t>
  </si>
  <si>
    <t>reserves</t>
  </si>
  <si>
    <t>payments</t>
  </si>
  <si>
    <t>FX movement</t>
  </si>
  <si>
    <t>claims rec:</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</si>
  <si>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</si>
  <si>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</si>
  <si>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</si>
  <si>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</si>
  <si>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</si>
  <si>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</si>
  <si>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</si>
  <si>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</si>
  <si>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</si>
  <si>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</si>
  <si>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</si>
  <si>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</si>
  <si>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</si>
  <si>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</si>
  <si>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</si>
  <si>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</si>
  <si>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</si>
  <si>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</si>
  <si>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</si>
  <si>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</si>
  <si>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</si>
  <si>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 xml:space="preserve">  other government bonds</t>
  </si>
  <si>
    <t xml:space="preserve">Telephone: +44 (0) 207 264 4066 </t>
  </si>
  <si>
    <t>Contact: Jonathan Creagh-Coen</t>
  </si>
  <si>
    <t>Email: jcc@lancashiregroup.com</t>
  </si>
  <si>
    <t>15.</t>
  </si>
  <si>
    <t>fully diluted book value per share</t>
  </si>
  <si>
    <t>unvested restricted shares and restricted share units</t>
  </si>
  <si>
    <t>dilutive warrants outstanding</t>
  </si>
  <si>
    <t>dilutive options outstanding</t>
  </si>
  <si>
    <t>earnings per share</t>
  </si>
  <si>
    <t>composition of investment portfolio</t>
  </si>
  <si>
    <t xml:space="preserve"> - other receivables</t>
  </si>
  <si>
    <t>effect of exchange rate fluctuations</t>
  </si>
  <si>
    <t>cash and cash equivalents, closing</t>
  </si>
  <si>
    <t>fair value</t>
  </si>
  <si>
    <t>one year later</t>
  </si>
  <si>
    <t>two years later</t>
  </si>
  <si>
    <t>payments made</t>
  </si>
  <si>
    <t>total gross liability</t>
  </si>
  <si>
    <t>cash and cash equivalents, opening</t>
  </si>
  <si>
    <t>16.</t>
  </si>
  <si>
    <t>17.</t>
  </si>
  <si>
    <t>18.</t>
  </si>
  <si>
    <t>19.</t>
  </si>
  <si>
    <t>accrued</t>
  </si>
  <si>
    <t>interest</t>
  </si>
  <si>
    <t>total net liability</t>
  </si>
  <si>
    <t>credit</t>
  </si>
  <si>
    <t>unrealised</t>
  </si>
  <si>
    <t>accident year</t>
  </si>
  <si>
    <t>at end of accident year</t>
  </si>
  <si>
    <t>estimate of ultimate liability:</t>
  </si>
  <si>
    <t>estimated</t>
  </si>
  <si>
    <t>summary consolidated cash flows</t>
  </si>
  <si>
    <t>cash flows</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</si>
  <si>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</si>
  <si>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</si>
  <si>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</si>
  <si>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</si>
  <si>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</si>
  <si>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</si>
  <si>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</si>
  <si>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</si>
  <si>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</si>
  <si>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</si>
  <si>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</si>
  <si>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</si>
  <si>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</si>
  <si>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</si>
  <si>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</si>
  <si>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underwriting income (loss)</t>
  </si>
  <si>
    <t>dilutive shares</t>
  </si>
  <si>
    <t>units</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</si>
  <si>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</si>
  <si>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</si>
  <si>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</si>
  <si>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</si>
  <si>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</si>
  <si>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</si>
  <si>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</si>
  <si>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</si>
  <si>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</si>
  <si>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</si>
  <si>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</si>
  <si>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</si>
  <si>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</si>
  <si>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</si>
  <si>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</si>
  <si>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</si>
  <si>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</si>
  <si>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</si>
  <si>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</si>
  <si>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</si>
  <si>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</si>
  <si>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</si>
  <si>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</si>
  <si>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</si>
  <si>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</si>
  <si>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</si>
  <si>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</si>
  <si>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</si>
  <si>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</si>
  <si>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t>three years later</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</si>
  <si>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</si>
  <si>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</si>
  <si>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</si>
  <si>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</si>
  <si>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</si>
  <si>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fully converted book value denominator</t>
  </si>
  <si>
    <t>Total</t>
  </si>
  <si>
    <t>growth in fully converted book value per share plus dividends since inception</t>
  </si>
  <si>
    <t>change in unearned premiums on premiums ceded</t>
  </si>
  <si>
    <t>net realised gains (losses) and impairments</t>
  </si>
  <si>
    <t>inwards premiums receivable from insureds and cedants</t>
  </si>
  <si>
    <t xml:space="preserve"> - unearned premiums on premiums ceded</t>
  </si>
  <si>
    <t xml:space="preserve"> - losses and loss adjustment expenses</t>
  </si>
  <si>
    <t>AA-</t>
  </si>
  <si>
    <t>Mexico</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</si>
  <si>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</si>
  <si>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</si>
  <si>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</si>
  <si>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</si>
  <si>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</si>
  <si>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</si>
  <si>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</si>
  <si>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</si>
  <si>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</si>
  <si>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</si>
  <si>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Sweden</t>
  </si>
  <si>
    <t>Canada</t>
  </si>
  <si>
    <t>pacific northwest</t>
  </si>
  <si>
    <t>four years later</t>
  </si>
  <si>
    <t>change in net unrealised gains / losses on investments</t>
  </si>
  <si>
    <r>
      <t xml:space="preserve">(1) </t>
    </r>
    <r>
      <rPr>
        <sz val="9"/>
        <rFont val="Arial"/>
        <family val="2"/>
      </rPr>
      <t xml:space="preserve">warrants and restricted stock contain anti-dilution provisions in regards to dividends; the exercise price of options may be adjusted for dividend payments </t>
    </r>
  </si>
  <si>
    <t>Norway</t>
  </si>
  <si>
    <t xml:space="preserve">profit before tax and finance costs </t>
  </si>
  <si>
    <t>profit before tax</t>
  </si>
  <si>
    <t xml:space="preserve">profit after tax </t>
  </si>
  <si>
    <t>basic earnings per share:</t>
  </si>
  <si>
    <t>30 june 2011</t>
  </si>
  <si>
    <t>22.</t>
  </si>
  <si>
    <t>top twenty corporate holdings by issuer</t>
  </si>
  <si>
    <t>Lancashire Holdings Limited</t>
  </si>
  <si>
    <t>Spain</t>
  </si>
  <si>
    <t>United States</t>
  </si>
  <si>
    <t>France</t>
  </si>
  <si>
    <t>Switzerland</t>
  </si>
  <si>
    <t>Germany</t>
  </si>
  <si>
    <t>Luxembourg</t>
  </si>
  <si>
    <t>Japan</t>
  </si>
  <si>
    <t>financials</t>
  </si>
  <si>
    <t>other</t>
  </si>
  <si>
    <t>government</t>
  </si>
  <si>
    <t>industries</t>
  </si>
  <si>
    <t>bonds</t>
  </si>
  <si>
    <t>GROSS LOSS ESTIMATES ARE NET OF REINSTATEMENT PREMIUMS AND GROSS OF OUTWARD REINSURANCE, BEFORE INCOME TAX.  NET LOSS ESTIMATES ARE NET OF REINSTATEMENT PREMIUMS AND NET OF OUTWARD REINSURANCE, BEFORE INCOME TAX.</t>
  </si>
  <si>
    <t>bonds by country</t>
  </si>
  <si>
    <t>investment portfolio - corporate and global bond holdings</t>
  </si>
  <si>
    <t>five years later</t>
  </si>
  <si>
    <t xml:space="preserve">  supranationals</t>
  </si>
  <si>
    <t xml:space="preserve">  bank loans</t>
  </si>
  <si>
    <t>six years later</t>
  </si>
  <si>
    <t>aviation satellite</t>
  </si>
  <si>
    <t xml:space="preserve">  industrials</t>
  </si>
  <si>
    <t xml:space="preserve">  utilities</t>
  </si>
  <si>
    <t>other income</t>
  </si>
  <si>
    <t xml:space="preserve"> - equity securities - available for sale</t>
  </si>
  <si>
    <t>China</t>
  </si>
  <si>
    <t>energy liabilities</t>
  </si>
  <si>
    <t>shareholders' equity attributable to Lancashire</t>
  </si>
  <si>
    <t>net foreign exchange gains (losses)</t>
  </si>
  <si>
    <t>profit after tax attributable to Lancashire</t>
  </si>
  <si>
    <t>basic earnings per share attributable to Lancashire</t>
  </si>
  <si>
    <t>diluted earnings per share attributable to Lancashire</t>
  </si>
  <si>
    <t>diluted operating earnings per share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</si>
  <si>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</si>
  <si>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</si>
  <si>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</si>
  <si>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</si>
  <si>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net operating income attributable to Lancashire</t>
  </si>
  <si>
    <t>comprehensive income attributable to Lancashire</t>
  </si>
  <si>
    <t>31 december 2013</t>
  </si>
  <si>
    <t>23.</t>
  </si>
  <si>
    <t>24.</t>
  </si>
  <si>
    <t>goodwill and other intangible assets</t>
  </si>
  <si>
    <t>comprehensive income</t>
  </si>
  <si>
    <t>summary underwriting segment results</t>
  </si>
  <si>
    <t>IBNR as % of net reserves</t>
  </si>
  <si>
    <r>
      <t xml:space="preserve">change in prior AY </t>
    </r>
    <r>
      <rPr>
        <vertAlign val="superscript"/>
        <sz val="11"/>
        <rFont val="Arial"/>
        <family val="2"/>
      </rPr>
      <t>(1)</t>
    </r>
  </si>
  <si>
    <r>
      <t xml:space="preserve">(1) </t>
    </r>
    <r>
      <rPr>
        <sz val="11"/>
        <rFont val="Arial"/>
        <family val="2"/>
      </rPr>
      <t>AY = accident year</t>
    </r>
  </si>
  <si>
    <t>net losses and loss ratios (cont.)</t>
  </si>
  <si>
    <t>underwriting income</t>
  </si>
  <si>
    <t xml:space="preserve">    - at fair value through profit or loss</t>
  </si>
  <si>
    <t>net insurance losses (recoveries)</t>
  </si>
  <si>
    <t>net underwriting income</t>
  </si>
  <si>
    <t>2006 &amp; prior</t>
  </si>
  <si>
    <t>marine cargo</t>
  </si>
  <si>
    <t>aviation and satellite</t>
  </si>
  <si>
    <t>contingency</t>
  </si>
  <si>
    <t>to include group acq adjustments?</t>
  </si>
  <si>
    <t>property reinsurance</t>
  </si>
  <si>
    <t>Cathedral Capital Limited</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</si>
  <si>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</si>
  <si>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</si>
  <si>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</si>
  <si>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t>debt to total tangible capital ratio</t>
  </si>
  <si>
    <t>lloyd's segment - underwriting statement</t>
  </si>
  <si>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</si>
  <si>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 xml:space="preserve">net other investment income (losses) </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</si>
  <si>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</si>
  <si>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</si>
  <si>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</si>
  <si>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 xml:space="preserve">net operating income attributable to Lancashire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</si>
  <si>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</si>
  <si>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</si>
  <si>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r>
      <t xml:space="preserve">change in FCBVS adj for dividends </t>
    </r>
    <r>
      <rPr>
        <vertAlign val="superscript"/>
        <sz val="10"/>
        <rFont val="Arial"/>
        <family val="2"/>
      </rPr>
      <t>(3)</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</si>
  <si>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</si>
  <si>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</si>
  <si>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t>three months ending 31 march 2014</t>
  </si>
  <si>
    <t>31 march 2014</t>
  </si>
  <si>
    <t>seven years later</t>
  </si>
  <si>
    <r>
      <t xml:space="preserve">twelve months ending 31 december 2013 </t>
    </r>
    <r>
      <rPr>
        <b/>
        <vertAlign val="superscript"/>
        <sz val="10"/>
        <color indexed="8"/>
        <rFont val="Arial"/>
        <family val="2"/>
      </rPr>
      <t>(1)</t>
    </r>
  </si>
  <si>
    <t>basic and fully converted book value per share - tangible capital</t>
  </si>
  <si>
    <t>basic and fully diluted book value per share - tangible capital</t>
  </si>
  <si>
    <r>
      <t>at acquisition</t>
    </r>
    <r>
      <rPr>
        <vertAlign val="superscript"/>
        <sz val="9"/>
        <rFont val="Arial"/>
        <family val="2"/>
      </rPr>
      <t>(2)</t>
    </r>
  </si>
  <si>
    <r>
      <t>as at 31 december 2013</t>
    </r>
    <r>
      <rPr>
        <vertAlign val="superscript"/>
        <sz val="9"/>
        <rFont val="Arial"/>
        <family val="2"/>
      </rPr>
      <t>(2)</t>
    </r>
  </si>
  <si>
    <r>
      <t xml:space="preserve">change in tangible FCBVS adj for dividends </t>
    </r>
    <r>
      <rPr>
        <vertAlign val="superscript"/>
        <sz val="10"/>
        <rFont val="Arial"/>
        <family val="2"/>
      </rPr>
      <t>(2)</t>
    </r>
    <r>
      <rPr>
        <sz val="10"/>
        <rFont val="Arial"/>
        <family val="2"/>
      </rPr>
      <t xml:space="preserve"> - quarter </t>
    </r>
  </si>
  <si>
    <r>
      <t xml:space="preserve">change in tangible FDBVS adj for dividends </t>
    </r>
    <r>
      <rPr>
        <vertAlign val="superscript"/>
        <sz val="10"/>
        <rFont val="Arial"/>
        <family val="2"/>
      </rPr>
      <t>(2)</t>
    </r>
    <r>
      <rPr>
        <sz val="10"/>
        <rFont val="Arial"/>
        <family val="2"/>
      </rPr>
      <t xml:space="preserve"> - quarter </t>
    </r>
  </si>
  <si>
    <t>tangible book value numerator</t>
  </si>
  <si>
    <t>tangible basic book value per share attributable to Lancashire</t>
  </si>
  <si>
    <t>tangible fully converted book value per share attributable to Lancashire</t>
  </si>
  <si>
    <t>tangible fully diluted book value per share attributable to Lancashire</t>
  </si>
  <si>
    <t>tangible shareholders' equity attributable to Lancashire</t>
  </si>
  <si>
    <t>deduction for goodwill and other intangible assets</t>
  </si>
  <si>
    <t>basic and fully converted book value per share, tangible basic and tangible fully converted book value per share</t>
  </si>
  <si>
    <t>basic and fully diluted book value per share, tangible basic and tangible fully diluted book value per share</t>
  </si>
  <si>
    <t>Chile</t>
  </si>
  <si>
    <t>JPMorgan Chase &amp; Co.</t>
  </si>
  <si>
    <t>Morgan Stanley</t>
  </si>
  <si>
    <t xml:space="preserve"> - hedge funds - at fair value through profit or loss</t>
  </si>
  <si>
    <t xml:space="preserve">  corporate bonds </t>
  </si>
  <si>
    <t xml:space="preserve">  equity securities - available for sale</t>
  </si>
  <si>
    <t>deferred tax liability</t>
  </si>
  <si>
    <t xml:space="preserve">  hedge funds - at fair value through profit or loss</t>
  </si>
  <si>
    <t xml:space="preserve">  financials</t>
  </si>
  <si>
    <t>non gulf of mexico - US</t>
  </si>
  <si>
    <t>quarterly net return excluding the impact of internal FX hedges</t>
  </si>
  <si>
    <t>quarterly net return including the impact of internal FX hedges</t>
  </si>
  <si>
    <t>Russian Federation</t>
  </si>
  <si>
    <t>Qatar</t>
  </si>
  <si>
    <t>Brazil</t>
  </si>
  <si>
    <t>rolling 12 month net return excluding the impact of internal FX hedges</t>
  </si>
  <si>
    <t>rolling 12 month net return including the impact of internal FX hedges</t>
  </si>
  <si>
    <t>net return on total investments excluding internal FX hedges</t>
  </si>
  <si>
    <t>net return on total investments including internal FX hedges</t>
  </si>
  <si>
    <t>Other</t>
  </si>
  <si>
    <t>as at 31 december 2014</t>
  </si>
  <si>
    <t>25.</t>
  </si>
  <si>
    <r>
      <t xml:space="preserve">(3) </t>
    </r>
    <r>
      <rPr>
        <sz val="8"/>
        <rFont val="Arial"/>
        <family val="2"/>
      </rPr>
      <t xml:space="preserve">change in fully converted book value per share adjusted for dividends ("FCBVS") is the internal rate of return of the change in fully converted book value per share in the period adjusted for dividends accrued </t>
    </r>
  </si>
  <si>
    <r>
      <t xml:space="preserve">(4) </t>
    </r>
    <r>
      <rPr>
        <sz val="8"/>
        <rFont val="Arial"/>
        <family val="2"/>
      </rPr>
      <t>change in tangible fully converted book value per share  adjusted for dividends ("FCBVS") excludes intangible assets from capital</t>
    </r>
  </si>
  <si>
    <r>
      <t xml:space="preserve">change in FCBVS adj for dividends - tangible </t>
    </r>
    <r>
      <rPr>
        <vertAlign val="superscript"/>
        <sz val="10"/>
        <rFont val="Arial"/>
        <family val="2"/>
      </rPr>
      <t>(4)</t>
    </r>
  </si>
  <si>
    <r>
      <t>(1)</t>
    </r>
    <r>
      <rPr>
        <sz val="8"/>
        <rFont val="Arial"/>
        <family val="2"/>
      </rPr>
      <t xml:space="preserve"> accident year loss ratio is calculated using the ultimate liability revalued at the current balance sheet date</t>
    </r>
  </si>
  <si>
    <t>FULLY CONVERTED BOOK VALUE PER SHARE ("FCBVS") ATTRIBUTABLE TO LANCASHIRE - THE CALCULATION IS BASED ON THE FOLLOWING:  THE VALUE OF SHAREHOLDERS' EQUITY ATTRIBUTABLE TO LANCASHIRE PLUS THE PROCEEDS THAT WOULD BE RECEIVED FROM THE EXERCISE OF ALL DILUTIVE WARRANTS AND DILUTIVE RESTRICTED STOCK UNITS AS CALCULATED UNDER THE TREASURY METHOD; DIVIDED BY: THE SUM OF ALL SHARES, DILUTIVE WARRANTS AND DILUTIVE RESTRICTED STOCK UNITS, ASSUMING ALL ARE EXERCISED. TANGIBLE FULLY CONVERTED BOOK VALUE PER SHARE ATTRIBUTABLE TO LANCASHIRE EXCLUDES INTANGIBLE ASSETS FROM CAPITAL.</t>
  </si>
  <si>
    <t>26.</t>
  </si>
  <si>
    <t>eight years later</t>
  </si>
  <si>
    <t>reduction in net loss ratio post accident year end</t>
  </si>
  <si>
    <t>Slovenia</t>
  </si>
  <si>
    <t>NET LOSS RATIO - THE NET LOSS RATIO IS THE NET INSURANCE LOSSES AND LOSS ADJUSTMENT EXPENSES DIVIDED BY NET PREMIUMS EARNED.</t>
  </si>
  <si>
    <t>accident year net loss ratio</t>
  </si>
  <si>
    <t>ACCIDENT YEAR LOSS RATIO - THE ACCIDENT YEAR LOSS RATIO IS CALCULATED USING THE ULTIMATE LIABILITY REVALUED AT THE CURRENT BALANCE SHEET DATE, DIVIDED BY PREMIUMS EARNED.</t>
  </si>
  <si>
    <t>total lloyd's</t>
  </si>
  <si>
    <t>lloyd's</t>
  </si>
  <si>
    <t>kinesis underwriting fees</t>
  </si>
  <si>
    <t>kinesis profit commission</t>
  </si>
  <si>
    <t>total kinesis</t>
  </si>
  <si>
    <t>lloyd's managing agency fees</t>
  </si>
  <si>
    <t>lloyd's profit commission 2013 year of account</t>
  </si>
  <si>
    <t xml:space="preserve">total lloyd's </t>
  </si>
  <si>
    <t>gross losses excluding lloyd's segment</t>
  </si>
  <si>
    <t>net losses excluding lloyd's segment</t>
  </si>
  <si>
    <t>gross losses lloyd's segment</t>
  </si>
  <si>
    <t>net losses lloyd's segment</t>
  </si>
  <si>
    <t>gross losses group</t>
  </si>
  <si>
    <t>net losses group</t>
  </si>
  <si>
    <t>estimate of ultimate lloyd's segment liability:</t>
  </si>
  <si>
    <r>
      <t>(2)</t>
    </r>
    <r>
      <rPr>
        <sz val="8"/>
        <rFont val="Arial"/>
        <family val="2"/>
      </rPr>
      <t xml:space="preserve"> accident year loss allocations for the lloyd's segment at acquisition and at 31 December 2013 have been re-estimated to bring in line with the Lancashire Group methodology</t>
    </r>
  </si>
  <si>
    <r>
      <t>(2)</t>
    </r>
    <r>
      <rPr>
        <sz val="9"/>
        <rFont val="Arial"/>
        <family val="2"/>
      </rPr>
      <t xml:space="preserve"> gross and net losses include lloyd's segment</t>
    </r>
  </si>
  <si>
    <r>
      <t xml:space="preserve">change in FCBVS adj for dividends - excluding warrant exercises </t>
    </r>
    <r>
      <rPr>
        <vertAlign val="superscript"/>
        <sz val="10"/>
        <rFont val="Arial"/>
        <family val="2"/>
      </rPr>
      <t>(5)</t>
    </r>
  </si>
  <si>
    <r>
      <t xml:space="preserve">change in FDBVS adj for dividends </t>
    </r>
    <r>
      <rPr>
        <vertAlign val="superscript"/>
        <sz val="10"/>
        <rFont val="Arial"/>
        <family val="2"/>
      </rPr>
      <t>(6)</t>
    </r>
  </si>
  <si>
    <r>
      <t xml:space="preserve">change in FDBVS adj for dividends - tangible </t>
    </r>
    <r>
      <rPr>
        <vertAlign val="superscript"/>
        <sz val="10"/>
        <rFont val="Arial"/>
        <family val="2"/>
      </rPr>
      <t>(7)</t>
    </r>
  </si>
  <si>
    <r>
      <t xml:space="preserve">(6)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</si>
  <si>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r>
      <t xml:space="preserve">(7) </t>
    </r>
    <r>
      <rPr>
        <sz val="8"/>
        <rFont val="Arial"/>
        <family val="2"/>
      </rPr>
      <t>change in tangible fully diluted book value per share adjusted for dividends ("FDBVS") excludes intangible assets from capital</t>
    </r>
  </si>
  <si>
    <t>Austria</t>
  </si>
  <si>
    <t>Stichting ING Aandelen</t>
  </si>
  <si>
    <t>net cash flows used in financing activities</t>
  </si>
  <si>
    <t>total contribution from third party capital activities</t>
  </si>
  <si>
    <t>total premiums under management</t>
  </si>
  <si>
    <t>Lancashire gross premiums written</t>
  </si>
  <si>
    <t>additional premiums managed by Lancashire</t>
  </si>
  <si>
    <t>lloyd's 2010 syndicate</t>
  </si>
  <si>
    <t>kinesis re</t>
  </si>
  <si>
    <t>total premiums managed by Lancashire</t>
  </si>
  <si>
    <t>27.</t>
  </si>
  <si>
    <t>lloyd's profit commission 2014 year of account</t>
  </si>
  <si>
    <t>Hong Kong</t>
  </si>
  <si>
    <r>
      <t>(1)</t>
    </r>
    <r>
      <rPr>
        <sz val="12"/>
        <rFont val="Arial"/>
        <family val="2"/>
      </rPr>
      <t xml:space="preserve"> credit quality is calculated based on the weighted average credit ratings of the underlying debt securities.</t>
    </r>
  </si>
  <si>
    <r>
      <t>(2)</t>
    </r>
    <r>
      <rPr>
        <sz val="12"/>
        <rFont val="Arial"/>
        <family val="2"/>
      </rPr>
      <t xml:space="preserve"> includes capital protected structured notes, for which the credit rating of the underlying issuing bank has been used.</t>
    </r>
  </si>
  <si>
    <t>lloyd's consortium fees</t>
  </si>
  <si>
    <r>
      <t xml:space="preserve">change in FCBVS excluding warrant exercises adj for dividends </t>
    </r>
    <r>
      <rPr>
        <vertAlign val="superscript"/>
        <sz val="10"/>
        <rFont val="Arial"/>
        <family val="2"/>
      </rPr>
      <t>(2)</t>
    </r>
    <r>
      <rPr>
        <sz val="10"/>
        <rFont val="Arial"/>
        <family val="2"/>
      </rPr>
      <t xml:space="preserve"> - quarter </t>
    </r>
  </si>
  <si>
    <r>
      <t xml:space="preserve">change in FCBVS excluding warrant exercises adj for dividends </t>
    </r>
    <r>
      <rPr>
        <vertAlign val="superscript"/>
        <sz val="10"/>
        <rFont val="Arial"/>
        <family val="2"/>
      </rPr>
      <t>(2)</t>
    </r>
    <r>
      <rPr>
        <sz val="10"/>
        <rFont val="Arial"/>
        <family val="2"/>
      </rPr>
      <t xml:space="preserve"> - rolling 12 months</t>
    </r>
  </si>
  <si>
    <r>
      <t xml:space="preserve">compound annual change in FCBVS excluding warrant exercises adj for dividends </t>
    </r>
    <r>
      <rPr>
        <vertAlign val="superscript"/>
        <sz val="10"/>
        <rFont val="Arial"/>
        <family val="2"/>
      </rPr>
      <t>(2)</t>
    </r>
  </si>
  <si>
    <r>
      <t xml:space="preserve">change in tangible FCBVS adj for dividends </t>
    </r>
    <r>
      <rPr>
        <vertAlign val="superscript"/>
        <sz val="10"/>
        <rFont val="Arial"/>
        <family val="2"/>
      </rPr>
      <t>(2)</t>
    </r>
    <r>
      <rPr>
        <sz val="10"/>
        <rFont val="Arial"/>
        <family val="2"/>
      </rPr>
      <t xml:space="preserve"> - rolling 12 months</t>
    </r>
  </si>
  <si>
    <r>
      <t xml:space="preserve">change in tangible FDBVS adj for dividends </t>
    </r>
    <r>
      <rPr>
        <vertAlign val="superscript"/>
        <sz val="10"/>
        <rFont val="Arial"/>
        <family val="2"/>
      </rPr>
      <t>(2)</t>
    </r>
    <r>
      <rPr>
        <sz val="10"/>
        <rFont val="Arial"/>
        <family val="2"/>
      </rPr>
      <t xml:space="preserve"> - rolling 12 months</t>
    </r>
  </si>
  <si>
    <t>Finland</t>
  </si>
  <si>
    <t>NET ACQUISITION COST RATIO - THE NET ACQUISITION COST RATIO IS THE NET ACQUISITION EXPENSES DIVIDED BY NET PREMIUMS EARNED.</t>
  </si>
  <si>
    <t>COMBINED RATIO - THE COMBINED RATIO IS THE SUM OF THE NET LOSS RATIO, THE NET ACQUISITION COST RATIO AND THE ADMINISTRATIVE EXPENSE RATIO.</t>
  </si>
  <si>
    <t>CHANGE IN FULLY CONVERTED BOOK VALUE PER SHARE ADJUSTED FOR DIVIDENDS - THE CALCULATION IS THE INTERNAL RATE OF RETURN OF THE CHANGE IN FULLY CONVERTED BOOK VALUE PER SHARE IN THE PERIOD PLUS DIVIDENDS ACCRUED.</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</si>
  <si>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</si>
  <si>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MANAGED CASH INCLUDES BOTH CASH MANAGED BY EXTERNAL INVESTMENT MANAGERS AND NON-OPERATING CASH MANAGED INTERNALLY.</t>
  </si>
  <si>
    <t>31 december 2015</t>
  </si>
  <si>
    <t>as at 31 december 2015</t>
  </si>
  <si>
    <t>A+</t>
  </si>
  <si>
    <t>Barclays PLC</t>
  </si>
  <si>
    <t>Westpac Banking Corporation</t>
  </si>
  <si>
    <t>Commonwealth Bank of Australia</t>
  </si>
  <si>
    <t>Ford Motor Company</t>
  </si>
  <si>
    <t>Porsche Automobil Holding SE</t>
  </si>
  <si>
    <t>financing costs</t>
  </si>
  <si>
    <t>income attributable to non-controlling interests</t>
  </si>
  <si>
    <t>non-controlling interests</t>
  </si>
  <si>
    <t xml:space="preserve">  short-term investments</t>
  </si>
  <si>
    <t>31 march 2016</t>
  </si>
  <si>
    <t>nine years later</t>
  </si>
  <si>
    <t>property risk xl</t>
  </si>
  <si>
    <t>losses by accident year excluding lloyd's</t>
  </si>
  <si>
    <t>losses by accident year - lloyd's</t>
  </si>
  <si>
    <t>losses by accident year - group</t>
  </si>
  <si>
    <t>tax credit</t>
  </si>
  <si>
    <t>Wells Fargo &amp; Company</t>
  </si>
  <si>
    <t xml:space="preserve">  fixed maturities - at fair value through profit or loss</t>
  </si>
  <si>
    <t>corporate bonds &amp; bank loans (AFS) and fixed maturities (FVTPL)</t>
  </si>
  <si>
    <t>average book yield of fixed maturities and managed cash</t>
  </si>
  <si>
    <t>average market yield of fixed maturities and managed cash</t>
  </si>
  <si>
    <t>average duration of fixed maturities and managed cash</t>
  </si>
  <si>
    <t>average duration of fixed maturities, managed cash and derivative instruments</t>
  </si>
  <si>
    <t>average credit quality of fixed maturities and managed cash</t>
  </si>
  <si>
    <t>average credit quality of fixed maturities only</t>
  </si>
  <si>
    <t xml:space="preserve"> - fixed maturities - available for sale</t>
  </si>
  <si>
    <t xml:space="preserve">  fixed maturity funds</t>
  </si>
  <si>
    <t>total fixed maturities - available for sale</t>
  </si>
  <si>
    <t>credit quality of fixed maturities - available for sale</t>
  </si>
  <si>
    <r>
      <t>(3)</t>
    </r>
    <r>
      <rPr>
        <sz val="12"/>
        <rFont val="Arial"/>
        <family val="2"/>
      </rPr>
      <t xml:space="preserve"> includes corporate bonds &amp; bank loans (AFS) and fixed maturities (FVTPL).</t>
    </r>
  </si>
  <si>
    <t>Denmark</t>
  </si>
  <si>
    <t>top twenty holdings as a % of corporate bonds (AFS) and fixed maturities (FVTPL)</t>
  </si>
  <si>
    <t>share of profit (loss) of associate</t>
  </si>
  <si>
    <t>investment in associate</t>
  </si>
  <si>
    <r>
      <t xml:space="preserve">(5) </t>
    </r>
    <r>
      <rPr>
        <sz val="8"/>
        <rFont val="Arial"/>
        <family val="2"/>
      </rPr>
      <t>change in tangible fully converted book value per share  adjusted for dividends ("FCBVS") excludes the impact of warrants exercised. All remaining warrants were exercised during 2015 and there is therefore no impact of warrants on 2016 FCBVS.</t>
    </r>
  </si>
  <si>
    <t>Cooperatieve Rabobank U.A.</t>
  </si>
  <si>
    <t>30 june 2016</t>
  </si>
  <si>
    <t>lloyd's profit commission 2015 year of account</t>
  </si>
  <si>
    <r>
      <t xml:space="preserve">change in prior AY </t>
    </r>
    <r>
      <rPr>
        <vertAlign val="superscript"/>
        <sz val="11"/>
        <color theme="1"/>
        <rFont val="Arial"/>
        <family val="2"/>
      </rPr>
      <t>(1)</t>
    </r>
  </si>
  <si>
    <t>Royal Dutch Shell PLC</t>
  </si>
  <si>
    <t>Bank of America Corporation</t>
  </si>
  <si>
    <t>net cash flows from (used in) operating activities</t>
  </si>
  <si>
    <t>Anheuser-Busch InBev</t>
  </si>
  <si>
    <t>NET OPERATING INCOME (LOSS) ATTRIBUTABLE TO LANCASHIRE - NET OPERATING INCOME (LOSS) EXCLUDES: REALISED GAINS AND LOSSES NET OF IMPAIRMENTS; FOREIGN EXCHANGE AND TAX .</t>
  </si>
  <si>
    <t>Lancashire Holdings Limited
table of contents</t>
  </si>
  <si>
    <t>Lancashire Holdings Limited
basis of presentation and non-GAAP financial measures</t>
  </si>
  <si>
    <t>Lancashire Holdings Limited
consolidated financial highlights</t>
  </si>
  <si>
    <t>Lancashire Holdings Limited
growth in fully converted book value per share plus dividends since inception</t>
  </si>
  <si>
    <t>Lancashire Holdings Limited
summary consolidated income statements</t>
  </si>
  <si>
    <t>Lancashire Holdings Limited
premiums by line of business</t>
  </si>
  <si>
    <t>Lancashire Holdings Limited
total premiums under management</t>
  </si>
  <si>
    <t>Lancashire Holdings Limited
summary consolidated underwriting segment results</t>
  </si>
  <si>
    <t>Lancashire Holdings Limited
property segment - underwriting statement</t>
  </si>
  <si>
    <t>Lancashire Holdings Limited
energy segment - underwriting statement</t>
  </si>
  <si>
    <t>Lancashire Holdings Limited
marine segment - underwriting statement</t>
  </si>
  <si>
    <t>Lancashire Holdings Limited
aviation segment - underwriting statement</t>
  </si>
  <si>
    <t>Lancashire Holdings Limited
lloyd's segment - underwriting statement</t>
  </si>
  <si>
    <t>Lancashire Holdings Limited
total contribution from third party capital activities</t>
  </si>
  <si>
    <t>Lancashire Holdings Limited
summary consolidated cash flows</t>
  </si>
  <si>
    <t>Lancashire Holdings Limited
summary consolidated balance sheets</t>
  </si>
  <si>
    <t>Lancashire Holdings Limited
composition of investment portfolio</t>
  </si>
  <si>
    <t>Lancashire Holdings Limited
corporate &amp; global bond holdings</t>
  </si>
  <si>
    <t>Lancashire Holdings Limited
net losses and loss ratios</t>
  </si>
  <si>
    <t>Lancashire Holdings Limited
net losses and loss ratios (cont.)</t>
  </si>
  <si>
    <t>Lancashire Holdings Limited
losses by accident year excluding lloyd's</t>
  </si>
  <si>
    <t>Lancashire Holdings Limited
losses by accident year - lloyd's</t>
  </si>
  <si>
    <t>Lancashire Holdings Limited
losses by accident year - group</t>
  </si>
  <si>
    <t>Lancashire Holdings Limited
estimated exposures to peak zone elemental losses</t>
  </si>
  <si>
    <t>Lancashire Holdings Limited
earnings per share</t>
  </si>
  <si>
    <t>Lancashire Holdings Limited
basic and fully converted book value per share</t>
  </si>
  <si>
    <t>Lancashire Holdings Limited
basic and fully diluted book value per share</t>
  </si>
  <si>
    <t>% change</t>
  </si>
  <si>
    <t>other property</t>
  </si>
  <si>
    <t>30 september 2016</t>
  </si>
  <si>
    <t>1.8 years</t>
  </si>
  <si>
    <t>1.7 years</t>
  </si>
  <si>
    <t>1.6 years</t>
  </si>
  <si>
    <t>1.5 years</t>
  </si>
  <si>
    <t xml:space="preserve"> other</t>
  </si>
  <si>
    <t>net insurance (recoveries) losses</t>
  </si>
  <si>
    <t>net underwriting income (loss)</t>
  </si>
  <si>
    <t xml:space="preserve"> AA- </t>
  </si>
  <si>
    <t>Apple Inc.</t>
  </si>
  <si>
    <t>Comcast Corporation</t>
  </si>
  <si>
    <t>UBS Group AG</t>
  </si>
  <si>
    <t>Berkshire Hathaway Inc.</t>
  </si>
  <si>
    <t>tax expense</t>
  </si>
  <si>
    <t>q4 - 16 vs.</t>
  </si>
  <si>
    <t>q4 - 15</t>
  </si>
  <si>
    <t xml:space="preserve">                  *growth in fully converted book value per share plus dividends since inception to Q4 2016</t>
  </si>
  <si>
    <t>twelve months ended 31 december 2016</t>
  </si>
  <si>
    <t>twelve months ended 31 december 2015</t>
  </si>
  <si>
    <t>31 december 2016</t>
  </si>
  <si>
    <t>1.9 years</t>
  </si>
  <si>
    <t xml:space="preserve"> AA-</t>
  </si>
  <si>
    <t>gain (loss)</t>
  </si>
  <si>
    <t>as at 31 december 2016</t>
  </si>
  <si>
    <r>
      <t>1 january 2017</t>
    </r>
    <r>
      <rPr>
        <b/>
        <vertAlign val="superscript"/>
        <sz val="10"/>
        <rFont val="Arial"/>
        <family val="2"/>
      </rPr>
      <t>(2)</t>
    </r>
  </si>
  <si>
    <t xml:space="preserve"> 1.9 years </t>
  </si>
  <si>
    <t xml:space="preserve"> 1.8 years </t>
  </si>
  <si>
    <t xml:space="preserve"> A+ </t>
  </si>
  <si>
    <t>KKR Wolverine I Ltd</t>
  </si>
  <si>
    <t>A-</t>
  </si>
  <si>
    <t>AA+</t>
  </si>
  <si>
    <t>BBB+</t>
  </si>
  <si>
    <t>BBB</t>
  </si>
  <si>
    <t>Verizon Communications Inc.</t>
  </si>
  <si>
    <t>A</t>
  </si>
  <si>
    <t>The PNC Financial Services Group, Inc.</t>
  </si>
  <si>
    <t>net cash flows from (used in) investing activities</t>
  </si>
  <si>
    <t>net increase (decrease) in cash and cash equivalents</t>
  </si>
  <si>
    <t xml:space="preserve">accumulated other comprehensive (loss) income </t>
  </si>
  <si>
    <r>
      <t xml:space="preserve">quality </t>
    </r>
    <r>
      <rPr>
        <b/>
        <vertAlign val="superscript"/>
        <sz val="12"/>
        <rFont val="Arial"/>
        <family val="2"/>
      </rPr>
      <t>(1)</t>
    </r>
  </si>
  <si>
    <r>
      <t xml:space="preserve">A- </t>
    </r>
    <r>
      <rPr>
        <vertAlign val="superscript"/>
        <sz val="11"/>
        <rFont val="Arial"/>
        <family val="2"/>
      </rPr>
      <t>(2)</t>
    </r>
  </si>
  <si>
    <r>
      <t xml:space="preserve">total </t>
    </r>
    <r>
      <rPr>
        <b/>
        <vertAlign val="superscript"/>
        <sz val="12"/>
        <rFont val="Arial"/>
        <family val="2"/>
      </rPr>
      <t>(3)</t>
    </r>
  </si>
  <si>
    <t>full year - 16 vs.</t>
  </si>
  <si>
    <r>
      <t xml:space="preserve">(1) </t>
    </r>
    <r>
      <rPr>
        <sz val="9"/>
        <rFont val="Arial"/>
        <family val="2"/>
      </rPr>
      <t>restricted stock contain anti-dilution provisions in regards to dividends</t>
    </r>
  </si>
  <si>
    <t>Cathedral Capital Limited
summary consolidated income statements</t>
  </si>
  <si>
    <t>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</si>
  <si>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</si>
  <si>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t xml:space="preserve">THE FOLLOWING INFORMATION INCLUDED IN THIS DOCUMENT HAS NOT BEEN PREPARED IN ACCORDANCE WITH THE ACCOUNTING PRINCIPLES USED BY LANCASHIRE FOR ITS AUDITED AND / OR INTERIM CONSOLIDATED FINANCIAL STATEMENTS AND INCLUDES NON IFRS/US GAAP MEASURES:  </t>
  </si>
  <si>
    <t>ADMINISTRATIVE EXPENSE RATIO - THE ADMINISTRATIVE EXPENSE RATIO IS THE GENERAL AND ADMINISTRATIVE EXPENSES ("OTHER OPERATING EXPENSES"), BUT EXCLUDING RESTRICTED STOCK EXPENSES, DIVIDED BY NET PREMIUMS EARNED.</t>
  </si>
  <si>
    <t>FULLY DILUTED BOOK VALUE PER SHARE ("FDBVS") ATTRIBUTABLE TO LANCASHIRE - THE CALCULATION IS BASED ON THE FOLLOWING:  THE VALUE OF SHAREHOLDERS' EQUITY ATTRIBUTABLE TO LANCASHIRE DIVIDED BY:  THE SUM OF ALL SHARES OUTSTANDING AFTER THE EXERCISE OF ALL DILUTIVE WARRANTS AND DILUTIVE RESTRICTED STOCK UNITS, AS CALCULATED UNDER THE TREASURY METHOD, ASSUMING ALL ARE EXERCISED. TANGIBLE FULLY CONVERTED BOOK VALUE PER SHARE ATTRIBUTABLE TO LANCASHIRE EXCLUDES INTANGIBLE ASSETS FROM CAPITAL.</t>
  </si>
  <si>
    <t>DEBT TO TOTAL CAPITAL RATIO - THE CALCULATION IS BASED ON THE FOLLOWING AND IS AN INDICATION OF THE LEVERAGE OF THE COMPANY: LONG-TERM DEBT DIVIDED BY LONG-TERM DEBT PLUS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</si>
  <si>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</si>
  <si>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ALL AMOUNTS, EXCLUDING SHARE DATA OR WHERE OTHERWISE STATED, ARE IN MILLIONS OF UNITED STATES DOLLARS.</t>
  </si>
  <si>
    <t xml:space="preserve">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</si>
  <si>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full year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</si>
</sst>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0.0;\(#,##0.0\)"/>
    <numFmt numFmtId="170" formatCode="#,##0.0%"/>
    <numFmt numFmtId="171" formatCode="0.0%;\(0.0%\)"/>
    <numFmt numFmtId="172" formatCode="#,##0.0%;\(#,##0.0%\)"/>
    <numFmt numFmtId="173" formatCode="_(&quot;$&quot;* #,##0.0_);_(&quot;$&quot;* \(#,##0.0\);_(&quot;$&quot;* &quot;-&quot;??_);_(@_)"/>
    <numFmt numFmtId="174" formatCode="0.0_);\(0.0\)"/>
    <numFmt numFmtId="175" formatCode="_(&quot;$&quot;* #,##0.0_);_(&quot;$&quot;* \(#,##0.0\);_(&quot;$&quot;* &quot;-&quot;?_);_(@_)"/>
    <numFmt numFmtId="176" formatCode="#,##0%;\(#,##0%\)"/>
    <numFmt numFmtId="177" formatCode="###0%;\(#,##0%\)"/>
    <numFmt numFmtId="178" formatCode="_(&quot;$&quot;* #,##0_);_(&quot;$&quot;* \(#,##0\);_(&quot;$&quot;* &quot;-&quot;??_);_(@_)"/>
    <numFmt numFmtId="179" formatCode="_(* #,##0.0%_);_(* \(#,##0.0%\);_(* &quot;-&quot;??_);_(@_)"/>
  </numFmts>
  <fonts count="1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vertAlign val="superscript"/>
      <sz val="9"/>
      <name val="Arial"/>
      <family val="2"/>
    </font>
    <font>
      <b/>
      <u/>
      <sz val="10"/>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i/>
      <sz val="11"/>
      <color indexed="8"/>
      <name val="Arial"/>
      <family val="2"/>
    </font>
    <font>
      <sz val="11"/>
      <name val="Arial"/>
      <family val="2"/>
    </font>
    <font>
      <sz val="9"/>
      <name val="Arial"/>
      <family val="2"/>
    </font>
    <font>
      <sz val="12"/>
      <color indexed="8"/>
      <name val="Arial"/>
      <family val="2"/>
    </font>
    <font>
      <b/>
      <sz val="9"/>
      <name val="Arial"/>
      <family val="2"/>
    </font>
    <font>
      <b/>
      <u/>
      <sz val="9"/>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0"/>
      <color indexed="8"/>
      <name val="Arial"/>
      <family val="2"/>
    </font>
    <font>
      <sz val="10"/>
      <name val="Arial"/>
      <family val="2"/>
    </font>
    <font>
      <sz val="9"/>
      <color theme="1"/>
      <name val="Arial"/>
      <family val="2"/>
    </font>
    <font>
      <sz val="12"/>
      <color theme="1"/>
      <name val="Arial"/>
      <family val="2"/>
    </font>
    <font>
      <sz val="11"/>
      <color rgb="FFC00000"/>
      <name val="Arial"/>
      <family val="2"/>
    </font>
    <font>
      <b/>
      <sz val="10"/>
      <color theme="5" tint="-0.249977111117893"/>
      <name val="Arial"/>
      <family val="2"/>
    </font>
    <font>
      <sz val="10"/>
      <color theme="5" tint="-0.249977111117893"/>
      <name val="Arial"/>
      <family val="2"/>
    </font>
    <font>
      <vertAlign val="superscript"/>
      <sz val="10"/>
      <color theme="5" tint="-0.249977111117893"/>
      <name val="Arial"/>
      <family val="2"/>
    </font>
    <font>
      <b/>
      <sz val="12"/>
      <color theme="5" tint="-0.249977111117893"/>
      <name val="Arial"/>
      <family val="2"/>
    </font>
    <font>
      <b/>
      <sz val="11"/>
      <color theme="5" tint="-0.249977111117893"/>
      <name val="Arial"/>
      <family val="2"/>
    </font>
    <font>
      <sz val="11"/>
      <color theme="5" tint="-0.249977111117893"/>
      <name val="Arial"/>
      <family val="2"/>
    </font>
    <font>
      <b/>
      <i/>
      <sz val="10"/>
      <color theme="5" tint="-0.249977111117893"/>
      <name val="Arial"/>
      <family val="2"/>
    </font>
    <font>
      <b/>
      <i/>
      <sz val="12"/>
      <color theme="5" tint="-0.249977111117893"/>
      <name val="Arial"/>
      <family val="2"/>
    </font>
    <font>
      <b/>
      <i/>
      <sz val="11"/>
      <color theme="5" tint="-0.249977111117893"/>
      <name val="Arial"/>
      <family val="2"/>
    </font>
    <font>
      <sz val="12"/>
      <color theme="5" tint="-0.249977111117893"/>
      <name val="Arial"/>
      <family val="2"/>
    </font>
    <font>
      <sz val="9"/>
      <color theme="5" tint="-0.249977111117893"/>
      <name val="Arial"/>
      <family val="2"/>
    </font>
    <font>
      <b/>
      <sz val="10"/>
      <color theme="1"/>
      <name val="Arial"/>
      <family val="2"/>
    </font>
    <font>
      <vertAlign val="superscript"/>
      <sz val="10"/>
      <color theme="1"/>
      <name val="Arial"/>
      <family val="2"/>
    </font>
    <font>
      <b/>
      <sz val="12"/>
      <color theme="1"/>
      <name val="Arial"/>
      <family val="2"/>
    </font>
    <font>
      <vertAlign val="superscript"/>
      <sz val="11"/>
      <color theme="1"/>
      <name val="Arial"/>
      <family val="2"/>
    </font>
    <font>
      <i/>
      <sz val="11"/>
      <color theme="1"/>
      <name val="Arial"/>
      <family val="2"/>
    </font>
    <font>
      <b/>
      <i/>
      <sz val="12"/>
      <color theme="1"/>
      <name val="Arial"/>
      <family val="2"/>
    </font>
    <font>
      <b/>
      <i/>
      <sz val="11"/>
      <color theme="1"/>
      <name val="Arial"/>
      <family val="2"/>
    </font>
    <font>
      <b/>
      <i/>
      <sz val="10"/>
      <color theme="1"/>
      <name val="Arial"/>
      <family val="2"/>
    </font>
    <font>
      <b/>
      <sz val="9"/>
      <color theme="1"/>
      <name val="Arial"/>
      <family val="2"/>
    </font>
    <font>
      <b/>
      <i/>
      <sz val="11"/>
      <name val="Arial"/>
      <family val="2"/>
    </font>
    <font>
      <i/>
      <sz val="11"/>
      <name val="Arial"/>
      <family val="2"/>
    </font>
    <font>
      <b/>
      <vertAlign val="superscript"/>
      <sz val="10"/>
      <name val="Arial"/>
      <family val="2"/>
    </font>
    <font>
      <b/>
      <u/>
      <sz val="11"/>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top/>
      <bottom style="thin">
        <color auto="1"/>
      </bottom>
      <diagonal/>
    </border>
    <border>
      <left/>
      <right/>
      <top/>
      <bottom style="medium">
        <color auto="1"/>
      </bottom>
      <diagonal/>
    </border>
    <border>
      <left/>
      <right/>
      <top style="thin">
        <color auto="1"/>
      </top>
      <bottom/>
      <diagonal/>
    </border>
    <border>
      <left/>
      <right/>
      <top/>
      <bottom style="thin">
        <color auto="1"/>
      </bottom>
      <diagonal/>
    </border>
    <border>
      <left/>
      <right/>
      <top/>
      <bottom style="thin">
        <color auto="1"/>
      </bottom>
      <diagonal/>
    </border>
    <border>
      <left/>
      <right/>
      <top/>
      <bottom style="medium">
        <color auto="1"/>
      </bottom>
      <diagonal/>
    </border>
    <border>
      <left/>
      <right/>
      <top style="thin">
        <color auto="1"/>
      </top>
      <bottom style="medium">
        <color auto="1"/>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38118">
    <xf numFmtId="0" fontId="0" fillId="0" borderId="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64" fillId="3" borderId="0" applyNumberFormat="0" applyBorder="0" applyAlignment="0" applyProtection="0"/>
    <xf numFmtId="0" fontId="78" fillId="0" borderId="0" applyNumberFormat="0" applyBorder="0" applyAlignment="0"/>
    <xf numFmtId="0" fontId="64" fillId="2" borderId="0" applyNumberFormat="0" applyBorder="0" applyAlignment="0" applyProtection="0"/>
    <xf numFmtId="0" fontId="28" fillId="0" borderId="0" applyNumberFormat="0" applyBorder="0" applyAlignment="0"/>
    <xf numFmtId="0" fontId="29" fillId="0" borderId="0" applyNumberFormat="0" applyBorder="0" applyAlignment="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64" fillId="4" borderId="0" applyNumberFormat="0" applyBorder="0" applyAlignment="0" applyProtection="0"/>
    <xf numFmtId="0" fontId="78" fillId="0" borderId="0" applyNumberFormat="0" applyBorder="0" applyAlignment="0"/>
    <xf numFmtId="0" fontId="64" fillId="3" borderId="0" applyNumberFormat="0" applyBorder="0" applyAlignment="0" applyProtection="0"/>
    <xf numFmtId="0" fontId="28" fillId="0" borderId="0" applyNumberFormat="0" applyBorder="0" applyAlignment="0"/>
    <xf numFmtId="0" fontId="64" fillId="2" borderId="0" applyNumberFormat="0" applyBorder="0" applyAlignment="0" applyProtection="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78" fillId="0" borderId="0" applyNumberFormat="0" applyBorder="0" applyAlignment="0"/>
    <xf numFmtId="0" fontId="28" fillId="0" borderId="0" applyNumberFormat="0" applyBorder="0" applyAlignment="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82" fillId="0" borderId="0" applyFont="0" applyFill="0" applyBorder="0" applyAlignment="0" applyProtection="0"/>
    <xf numFmtId="44" fontId="82" fillId="0" borderId="0" applyFont="0" applyFill="0" applyBorder="0" applyAlignment="0" applyProtection="0"/>
    <xf numFmtId="9" fontId="82" fillId="0" borderId="0" applyFont="0" applyFill="0" applyBorder="0" applyAlignment="0" applyProtection="0"/>
    <xf numFmtId="0" fontId="84" fillId="0" borderId="0" applyNumberFormat="0" applyBorder="0" applyAlignment="0"/>
    <xf numFmtId="0" fontId="83" fillId="0" borderId="0" applyNumberFormat="0" applyBorder="0" applyAlignment="0"/>
    <xf numFmtId="0" fontId="86" fillId="0" borderId="0" applyNumberFormat="0" applyBorder="0" applyAlignment="0"/>
    <xf numFmtId="0" fontId="87" fillId="0" borderId="0" applyNumberFormat="0" applyBorder="0" applyAlignment="0"/>
    <xf numFmtId="0" fontId="85" fillId="0" borderId="0" applyNumberFormat="0" applyBorder="0" applyAlignment="0"/>
    <xf numFmtId="43" fontId="88" fillId="0" borderId="0" applyFont="0" applyFill="0" applyBorder="0" applyAlignment="0" applyProtection="0"/>
    <xf numFmtId="44" fontId="88" fillId="0" borderId="0" applyFont="0" applyFill="0" applyBorder="0" applyAlignment="0" applyProtection="0"/>
    <xf numFmtId="0" fontId="89" fillId="0" borderId="0" applyNumberFormat="0" applyFill="0" applyBorder="0" applyAlignment="0" applyProtection="0">
      <alignment vertical="top"/>
      <protection locked="0"/>
    </xf>
    <xf numFmtId="9" fontId="88" fillId="0" borderId="0" applyFont="0" applyFill="0" applyBorder="0" applyAlignment="0" applyProtection="0"/>
    <xf numFmtId="0" fontId="91" fillId="0" borderId="0" applyNumberFormat="0" applyBorder="0" applyAlignment="0"/>
    <xf numFmtId="0" fontId="90" fillId="0" borderId="0" applyNumberFormat="0" applyBorder="0" applyAlignment="0"/>
    <xf numFmtId="0" fontId="93" fillId="0" borderId="0" applyNumberFormat="0" applyBorder="0" applyAlignment="0"/>
    <xf numFmtId="0" fontId="94" fillId="0" borderId="0" applyNumberFormat="0" applyBorder="0" applyAlignment="0"/>
    <xf numFmtId="0" fontId="92" fillId="0" borderId="0" applyNumberFormat="0" applyBorder="0" applyAlignment="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95" fillId="0" borderId="0"/>
    <xf numFmtId="43" fontId="95" fillId="0" borderId="0" applyFont="0" applyFill="0" applyBorder="0" applyAlignment="0" applyProtection="0"/>
    <xf numFmtId="0" fontId="96" fillId="0" borderId="0" applyNumberFormat="0" applyFill="0" applyBorder="0" applyAlignment="0" applyProtection="0"/>
    <xf numFmtId="0" fontId="97" fillId="0" borderId="17" applyNumberFormat="0" applyFill="0" applyAlignment="0" applyProtection="0"/>
    <xf numFmtId="0" fontId="98" fillId="0" borderId="18" applyNumberFormat="0" applyFill="0" applyAlignment="0" applyProtection="0"/>
    <xf numFmtId="0" fontId="99" fillId="0" borderId="19" applyNumberFormat="0" applyFill="0" applyAlignment="0" applyProtection="0"/>
    <xf numFmtId="0" fontId="99" fillId="0" borderId="0" applyNumberFormat="0" applyFill="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20" applyNumberFormat="0" applyAlignment="0" applyProtection="0"/>
    <xf numFmtId="0" fontId="104" fillId="28" borderId="21" applyNumberFormat="0" applyAlignment="0" applyProtection="0"/>
    <xf numFmtId="0" fontId="105" fillId="28" borderId="20" applyNumberFormat="0" applyAlignment="0" applyProtection="0"/>
    <xf numFmtId="0" fontId="106" fillId="0" borderId="22" applyNumberFormat="0" applyFill="0" applyAlignment="0" applyProtection="0"/>
    <xf numFmtId="0" fontId="107" fillId="29" borderId="23"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25" applyNumberFormat="0" applyFill="0" applyAlignment="0" applyProtection="0"/>
    <xf numFmtId="0" fontId="111"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11" fillId="34" borderId="0" applyNumberFormat="0" applyBorder="0" applyAlignment="0" applyProtection="0"/>
    <xf numFmtId="0" fontId="111"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11" fillId="38" borderId="0" applyNumberFormat="0" applyBorder="0" applyAlignment="0" applyProtection="0"/>
    <xf numFmtId="0" fontId="111"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11" fillId="42" borderId="0" applyNumberFormat="0" applyBorder="0" applyAlignment="0" applyProtection="0"/>
    <xf numFmtId="0" fontId="111"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11" fillId="46" borderId="0" applyNumberFormat="0" applyBorder="0" applyAlignment="0" applyProtection="0"/>
    <xf numFmtId="0" fontId="111"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11" fillId="54" borderId="0" applyNumberFormat="0" applyBorder="0" applyAlignment="0" applyProtection="0"/>
    <xf numFmtId="0" fontId="15" fillId="0" borderId="0"/>
    <xf numFmtId="43" fontId="15" fillId="0" borderId="0" applyFont="0" applyFill="0" applyBorder="0" applyAlignment="0" applyProtection="0"/>
    <xf numFmtId="0" fontId="15" fillId="30" borderId="24" applyNumberFormat="0" applyFon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14" fillId="0" borderId="0" applyFont="0" applyFill="0" applyBorder="0" applyAlignment="0" applyProtection="0"/>
    <xf numFmtId="0" fontId="14" fillId="0" borderId="0"/>
    <xf numFmtId="0" fontId="14" fillId="30" borderId="24" applyNumberFormat="0" applyFont="0" applyAlignment="0" applyProtection="0"/>
    <xf numFmtId="43" fontId="113" fillId="0" borderId="0" applyFont="0" applyFill="0" applyBorder="0" applyAlignment="0" applyProtection="0"/>
    <xf numFmtId="44" fontId="113" fillId="0" borderId="0" applyFont="0" applyFill="0" applyBorder="0" applyAlignment="0" applyProtection="0"/>
    <xf numFmtId="9" fontId="113"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43" fontId="13" fillId="0" borderId="0" applyFont="0" applyFill="0" applyBorder="0" applyAlignment="0" applyProtection="0"/>
    <xf numFmtId="0" fontId="13" fillId="30" borderId="24" applyNumberFormat="0" applyFont="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43" fontId="11" fillId="0" borderId="0" applyFont="0" applyFill="0" applyBorder="0" applyAlignment="0" applyProtection="0"/>
    <xf numFmtId="0" fontId="11" fillId="30" borderId="24" applyNumberFormat="0" applyFont="0" applyAlignment="0" applyProtection="0"/>
    <xf numFmtId="43"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43" fontId="16" fillId="0" borderId="0" applyFont="0" applyFill="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43" fontId="16" fillId="0" borderId="0" applyFont="0" applyFill="0" applyBorder="0" applyAlignment="0" applyProtection="0"/>
    <xf numFmtId="0" fontId="31" fillId="0" borderId="0" applyNumberFormat="0" applyBorder="0" applyAlignment="0"/>
    <xf numFmtId="44" fontId="16" fillId="0" borderId="0" applyFont="0" applyFill="0" applyBorder="0" applyAlignment="0" applyProtection="0"/>
    <xf numFmtId="0" fontId="29" fillId="0" borderId="0" applyNumberFormat="0" applyBorder="0" applyAlignment="0"/>
    <xf numFmtId="44"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44"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16" fillId="23" borderId="14" applyNumberFormat="0" applyFont="0" applyAlignment="0" applyProtection="0"/>
    <xf numFmtId="44"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43"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44"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43"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43"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117" fillId="32" borderId="0" applyNumberFormat="0" applyBorder="0" applyAlignment="0" applyProtection="0"/>
    <xf numFmtId="0" fontId="4" fillId="3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117" fillId="36" borderId="0" applyNumberFormat="0" applyBorder="0" applyAlignment="0" applyProtection="0"/>
    <xf numFmtId="0" fontId="4" fillId="36"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117" fillId="40" borderId="0" applyNumberFormat="0" applyBorder="0" applyAlignment="0" applyProtection="0"/>
    <xf numFmtId="0" fontId="4" fillId="4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117" fillId="44" borderId="0" applyNumberFormat="0" applyBorder="0" applyAlignment="0" applyProtection="0"/>
    <xf numFmtId="0" fontId="4" fillId="4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117" fillId="48" borderId="0" applyNumberFormat="0" applyBorder="0" applyAlignment="0" applyProtection="0"/>
    <xf numFmtId="0" fontId="4" fillId="48"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117" fillId="52" borderId="0" applyNumberFormat="0" applyBorder="0" applyAlignment="0" applyProtection="0"/>
    <xf numFmtId="0" fontId="4" fillId="52"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117" fillId="33" borderId="0" applyNumberFormat="0" applyBorder="0" applyAlignment="0" applyProtection="0"/>
    <xf numFmtId="0" fontId="4" fillId="33"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117" fillId="37" borderId="0" applyNumberFormat="0" applyBorder="0" applyAlignment="0" applyProtection="0"/>
    <xf numFmtId="0" fontId="4" fillId="37"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117" fillId="41" borderId="0" applyNumberFormat="0" applyBorder="0" applyAlignment="0" applyProtection="0"/>
    <xf numFmtId="0" fontId="4" fillId="4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20" fillId="0" borderId="0" applyNumberFormat="0" applyFill="0" applyBorder="0" applyAlignment="0" applyProtection="0"/>
    <xf numFmtId="0" fontId="10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21" fillId="0" borderId="20" applyNumberFormat="0" applyFill="0" applyAlignment="0" applyProtection="0"/>
    <xf numFmtId="0" fontId="106"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9"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25" fillId="0" borderId="0" applyNumberFormat="0" applyFill="0" applyBorder="0" applyAlignment="0" applyProtection="0"/>
    <xf numFmtId="0" fontId="100"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7" fillId="0" borderId="17" applyNumberFormat="0" applyFill="0" applyAlignment="0" applyProtection="0"/>
    <xf numFmtId="0" fontId="126" fillId="0" borderId="17"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7" fillId="0" borderId="18" applyNumberFormat="0" applyFill="0" applyAlignment="0" applyProtection="0"/>
    <xf numFmtId="0" fontId="126" fillId="0" borderId="18"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7" fillId="0" borderId="19" applyNumberFormat="0" applyFill="0" applyAlignment="0" applyProtection="0"/>
    <xf numFmtId="0" fontId="126" fillId="0" borderId="19"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4" fillId="0" borderId="0" applyNumberFormat="0" applyFill="0" applyBorder="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28" fillId="0" borderId="20" applyNumberFormat="0" applyFill="0" applyAlignment="0" applyProtection="0"/>
    <xf numFmtId="0" fontId="103"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21" fillId="0" borderId="22" applyNumberFormat="0" applyFill="0" applyAlignment="0" applyProtection="0"/>
    <xf numFmtId="0" fontId="106" fillId="0" borderId="22"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29" fillId="0" borderId="0" applyNumberFormat="0" applyFill="0" applyBorder="0" applyAlignment="0" applyProtection="0"/>
    <xf numFmtId="0" fontId="10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43"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3" fillId="0" borderId="0"/>
  </cellStyleXfs>
  <cellXfs count="1467">
    <xf numFmtId="0" fontId="0" fillId="0" borderId="0" xfId="0"/>
    <xf numFmtId="164"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4" fontId="21" fillId="0" borderId="0" xfId="1" applyNumberFormat="1" applyFont="1" applyFill="1" applyProtection="1">
      <protection locked="0"/>
    </xf>
    <xf numFmtId="0" fontId="21" fillId="0" borderId="0" xfId="0"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0" fontId="25" fillId="0" borderId="0" xfId="0" applyFont="1"/>
    <xf numFmtId="166" fontId="21" fillId="0" borderId="0" xfId="0" applyNumberFormat="1" applyFont="1" applyBorder="1" applyAlignment="1">
      <alignment horizontal="center"/>
    </xf>
    <xf numFmtId="164" fontId="21" fillId="0" borderId="0" xfId="1" applyNumberFormat="1" applyFont="1"/>
    <xf numFmtId="167"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69" fontId="29" fillId="0" borderId="0" xfId="6" applyNumberFormat="1"/>
    <xf numFmtId="169" fontId="29" fillId="0" borderId="0" xfId="6" applyNumberFormat="1" applyAlignment="1">
      <alignment horizontal="center"/>
    </xf>
    <xf numFmtId="169"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4" fontId="21" fillId="0" borderId="0" xfId="1" applyNumberFormat="1" applyFont="1" applyFill="1" applyAlignment="1">
      <alignment horizontal="center"/>
    </xf>
    <xf numFmtId="0" fontId="21" fillId="0" borderId="0" xfId="0" applyFont="1" applyFill="1" applyAlignment="1">
      <alignment horizontal="center"/>
    </xf>
    <xf numFmtId="164" fontId="21" fillId="0" borderId="0" xfId="1" applyNumberFormat="1" applyFont="1" applyFill="1"/>
    <xf numFmtId="0" fontId="21" fillId="0" borderId="0" xfId="0" applyFont="1" applyAlignment="1">
      <alignment horizontal="left"/>
    </xf>
    <xf numFmtId="0" fontId="37" fillId="0" borderId="0" xfId="0" applyFont="1"/>
    <xf numFmtId="0" fontId="21" fillId="0" borderId="0" xfId="0" applyFont="1" applyFill="1"/>
    <xf numFmtId="0" fontId="38" fillId="0" borderId="0" xfId="0" applyFont="1" applyFill="1"/>
    <xf numFmtId="168"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69"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4" fontId="21" fillId="0" borderId="0" xfId="1" applyNumberFormat="1" applyFont="1" applyBorder="1"/>
    <xf numFmtId="0" fontId="40" fillId="0" borderId="0" xfId="0" applyFont="1"/>
    <xf numFmtId="0" fontId="21" fillId="0" borderId="0" xfId="0" quotePrefix="1" applyFont="1" applyAlignment="1">
      <alignment horizontal="left"/>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164"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67" fontId="21" fillId="0" borderId="0" xfId="0" applyNumberFormat="1" applyFont="1" applyFill="1"/>
    <xf numFmtId="0" fontId="25" fillId="0" borderId="1" xfId="0" applyFont="1" applyFill="1" applyBorder="1" applyAlignment="1">
      <alignment horizontal="right"/>
    </xf>
    <xf numFmtId="167" fontId="21" fillId="0" borderId="0" xfId="5" applyNumberFormat="1" applyFont="1" applyFill="1"/>
    <xf numFmtId="9" fontId="21" fillId="0" borderId="0" xfId="5" applyNumberFormat="1" applyFont="1" applyFill="1"/>
    <xf numFmtId="0" fontId="44" fillId="0" borderId="0" xfId="0" applyFont="1" applyFill="1" applyAlignment="1">
      <alignment horizontal="left"/>
    </xf>
    <xf numFmtId="0" fontId="28" fillId="0" borderId="0" xfId="7" applyNumberFormat="1" applyFont="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0" fontId="21" fillId="0" borderId="1" xfId="0" applyFont="1" applyBorder="1"/>
    <xf numFmtId="0" fontId="25" fillId="0" borderId="0" xfId="0" applyFont="1" applyFill="1" applyBorder="1" applyAlignment="1">
      <alignment horizontal="right"/>
    </xf>
    <xf numFmtId="171" fontId="21" fillId="0" borderId="0" xfId="5" applyNumberFormat="1" applyFont="1" applyFill="1"/>
    <xf numFmtId="0" fontId="45" fillId="0" borderId="0" xfId="0" applyFont="1" applyFill="1"/>
    <xf numFmtId="0" fontId="21" fillId="0" borderId="1" xfId="0" applyFont="1" applyFill="1" applyBorder="1"/>
    <xf numFmtId="167" fontId="21" fillId="0" borderId="1" xfId="0" applyNumberFormat="1" applyFont="1" applyFill="1" applyBorder="1"/>
    <xf numFmtId="0" fontId="44" fillId="0" borderId="1" xfId="0" applyFont="1" applyFill="1" applyBorder="1" applyAlignment="1">
      <alignment horizontal="left"/>
    </xf>
    <xf numFmtId="167" fontId="21" fillId="0" borderId="0" xfId="5" applyNumberFormat="1" applyFont="1" applyFill="1" applyAlignment="1">
      <alignment horizontal="right"/>
    </xf>
    <xf numFmtId="0" fontId="21" fillId="0" borderId="0" xfId="0" applyFont="1" applyFill="1" applyAlignment="1"/>
    <xf numFmtId="164"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4" fontId="21" fillId="0" borderId="0" xfId="1" applyNumberFormat="1" applyFont="1" applyFill="1" applyBorder="1" applyAlignment="1">
      <alignment horizontal="center"/>
    </xf>
    <xf numFmtId="164" fontId="21" fillId="0" borderId="0" xfId="1" applyNumberFormat="1" applyFont="1" applyFill="1" applyBorder="1" applyAlignment="1"/>
    <xf numFmtId="167"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35" fillId="0" borderId="0" xfId="6" applyNumberFormat="1" applyFont="1"/>
    <xf numFmtId="0" fontId="35" fillId="0" borderId="0" xfId="6" applyNumberFormat="1" applyFont="1" applyAlignment="1">
      <alignment horizontal="center"/>
    </xf>
    <xf numFmtId="0" fontId="35" fillId="0" borderId="1" xfId="6" applyNumberFormat="1" applyFont="1" applyBorder="1" applyAlignment="1">
      <alignment horizontal="center"/>
    </xf>
    <xf numFmtId="0" fontId="33" fillId="0" borderId="0" xfId="8" applyFont="1" applyAlignment="1">
      <alignment horizontal="left"/>
    </xf>
    <xf numFmtId="0" fontId="35" fillId="0" borderId="0" xfId="6" applyFont="1" applyAlignment="1">
      <alignment horizontal="center"/>
    </xf>
    <xf numFmtId="0" fontId="35" fillId="0" borderId="0" xfId="6" applyFont="1" applyAlignment="1">
      <alignment horizontal="left"/>
    </xf>
    <xf numFmtId="0" fontId="35" fillId="0" borderId="0" xfId="6" quotePrefix="1" applyFont="1" applyAlignment="1">
      <alignment horizontal="center"/>
    </xf>
    <xf numFmtId="0" fontId="35" fillId="0" borderId="1" xfId="6" applyFont="1" applyBorder="1" applyAlignment="1">
      <alignment horizontal="center"/>
    </xf>
    <xf numFmtId="173" fontId="21" fillId="0" borderId="0" xfId="1" applyNumberFormat="1" applyFont="1" applyFill="1" applyBorder="1" applyAlignment="1">
      <alignment horizontal="center"/>
    </xf>
    <xf numFmtId="173" fontId="21" fillId="0" borderId="0" xfId="1" applyNumberFormat="1" applyFont="1" applyFill="1" applyAlignment="1">
      <alignment horizontal="center"/>
    </xf>
    <xf numFmtId="174" fontId="21" fillId="0" borderId="0" xfId="1" applyNumberFormat="1" applyFont="1" applyFill="1" applyBorder="1" applyAlignment="1">
      <alignment horizontal="center"/>
    </xf>
    <xf numFmtId="174" fontId="21" fillId="0" borderId="0" xfId="1" applyNumberFormat="1" applyFont="1" applyFill="1" applyAlignment="1">
      <alignment horizontal="center"/>
    </xf>
    <xf numFmtId="175" fontId="21" fillId="0" borderId="0" xfId="1" applyNumberFormat="1" applyFont="1" applyFill="1"/>
    <xf numFmtId="175" fontId="21" fillId="0" borderId="2" xfId="1" applyNumberFormat="1" applyFont="1" applyFill="1" applyBorder="1"/>
    <xf numFmtId="167" fontId="25" fillId="0" borderId="0" xfId="0" quotePrefix="1" applyNumberFormat="1" applyFont="1" applyFill="1" applyAlignment="1">
      <alignment horizontal="right"/>
    </xf>
    <xf numFmtId="44" fontId="21" fillId="0" borderId="0" xfId="2" applyFont="1" applyFill="1"/>
    <xf numFmtId="44" fontId="21" fillId="0" borderId="2" xfId="2" applyFont="1" applyFill="1" applyBorder="1"/>
    <xf numFmtId="0" fontId="21" fillId="0" borderId="4" xfId="0" applyFont="1" applyBorder="1" applyAlignment="1">
      <alignment horizontal="center"/>
    </xf>
    <xf numFmtId="0" fontId="46" fillId="0" borderId="0" xfId="0" applyFont="1" applyAlignment="1"/>
    <xf numFmtId="0" fontId="47" fillId="0" borderId="0" xfId="0" applyFont="1" applyAlignment="1"/>
    <xf numFmtId="0" fontId="19" fillId="0" borderId="0" xfId="3" applyAlignment="1" applyProtection="1"/>
    <xf numFmtId="0" fontId="49" fillId="0" borderId="0" xfId="0" applyFont="1" applyAlignment="1"/>
    <xf numFmtId="173" fontId="21" fillId="0" borderId="2" xfId="2" applyNumberFormat="1" applyFont="1" applyFill="1" applyBorder="1"/>
    <xf numFmtId="173"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29" fillId="0" borderId="0" xfId="6" applyFill="1"/>
    <xf numFmtId="169" fontId="29" fillId="0" borderId="0" xfId="6" applyNumberFormat="1" applyFill="1"/>
    <xf numFmtId="169" fontId="29" fillId="0" borderId="0" xfId="6" applyNumberFormat="1" applyFill="1" applyBorder="1" applyAlignment="1">
      <alignment horizontal="center"/>
    </xf>
    <xf numFmtId="0" fontId="29" fillId="0" borderId="3" xfId="6" applyFont="1" applyFill="1" applyBorder="1" applyAlignment="1">
      <alignment horizontal="left"/>
    </xf>
    <xf numFmtId="0" fontId="29" fillId="0" borderId="0" xfId="6" applyFont="1" applyFill="1" applyAlignment="1">
      <alignment horizontal="left"/>
    </xf>
    <xf numFmtId="0" fontId="29" fillId="0" borderId="1" xfId="6" applyFont="1" applyFill="1" applyBorder="1" applyAlignment="1">
      <alignment horizontal="left"/>
    </xf>
    <xf numFmtId="0" fontId="29" fillId="0" borderId="2" xfId="6" applyFont="1" applyFill="1" applyBorder="1" applyAlignment="1">
      <alignment horizontal="left"/>
    </xf>
    <xf numFmtId="169" fontId="29" fillId="0" borderId="0" xfId="6" quotePrefix="1" applyNumberFormat="1" applyFill="1" applyAlignment="1">
      <alignment horizontal="center"/>
    </xf>
    <xf numFmtId="169" fontId="29" fillId="0" borderId="0" xfId="6" quotePrefix="1" applyNumberFormat="1" applyFill="1" applyBorder="1" applyAlignment="1">
      <alignment horizontal="center"/>
    </xf>
    <xf numFmtId="173" fontId="26" fillId="0" borderId="0" xfId="0" applyNumberFormat="1" applyFont="1"/>
    <xf numFmtId="164" fontId="21" fillId="0" borderId="0" xfId="1" applyNumberFormat="1" applyFont="1" applyFill="1" applyBorder="1"/>
    <xf numFmtId="164" fontId="21" fillId="0" borderId="0" xfId="0" applyNumberFormat="1" applyFont="1" applyAlignment="1">
      <alignment horizontal="center"/>
    </xf>
    <xf numFmtId="164"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6" fontId="21" fillId="0" borderId="0" xfId="0" applyNumberFormat="1" applyFont="1" applyFill="1" applyBorder="1" applyAlignment="1">
      <alignment horizontal="center"/>
    </xf>
    <xf numFmtId="165" fontId="21" fillId="0" borderId="0" xfId="1" applyNumberFormat="1" applyFont="1" applyFill="1"/>
    <xf numFmtId="165" fontId="21" fillId="0" borderId="2" xfId="1" applyNumberFormat="1" applyFont="1" applyFill="1" applyBorder="1"/>
    <xf numFmtId="43" fontId="21" fillId="0" borderId="0" xfId="0" applyNumberFormat="1" applyFont="1" applyFill="1" applyBorder="1"/>
    <xf numFmtId="43" fontId="21" fillId="0" borderId="0" xfId="0" applyNumberFormat="1" applyFont="1" applyFill="1"/>
    <xf numFmtId="0" fontId="25" fillId="0" borderId="0" xfId="0" applyFont="1" applyAlignment="1" applyProtection="1">
      <protection locked="0"/>
    </xf>
    <xf numFmtId="173" fontId="21" fillId="0" borderId="0" xfId="1" applyNumberFormat="1" applyFont="1" applyFill="1" applyBorder="1" applyAlignment="1">
      <alignment horizontal="right"/>
    </xf>
    <xf numFmtId="173" fontId="21" fillId="0" borderId="0" xfId="1" applyNumberFormat="1" applyFont="1" applyFill="1" applyAlignment="1">
      <alignment horizontal="right"/>
    </xf>
    <xf numFmtId="174" fontId="21" fillId="0" borderId="0" xfId="1" applyNumberFormat="1" applyFont="1" applyFill="1" applyBorder="1" applyAlignment="1">
      <alignment horizontal="right"/>
    </xf>
    <xf numFmtId="167" fontId="21" fillId="0" borderId="0" xfId="5" applyNumberFormat="1" applyFont="1" applyFill="1" applyAlignment="1"/>
    <xf numFmtId="164" fontId="21" fillId="0" borderId="0" xfId="1" applyNumberFormat="1" applyFont="1" applyAlignment="1">
      <alignment horizontal="center"/>
    </xf>
    <xf numFmtId="173" fontId="21" fillId="0" borderId="2" xfId="1" applyNumberFormat="1" applyFont="1" applyFill="1" applyBorder="1" applyAlignment="1">
      <alignment horizontal="center"/>
    </xf>
    <xf numFmtId="0" fontId="23" fillId="0" borderId="0" xfId="0" applyFont="1" applyAlignment="1"/>
    <xf numFmtId="164" fontId="21" fillId="0" borderId="1" xfId="1" applyNumberFormat="1" applyFont="1" applyBorder="1" applyAlignment="1">
      <alignment horizontal="center"/>
    </xf>
    <xf numFmtId="0" fontId="25" fillId="0" borderId="0" xfId="0" quotePrefix="1" applyFont="1" applyBorder="1" applyAlignment="1">
      <alignment horizontal="right"/>
    </xf>
    <xf numFmtId="0" fontId="51" fillId="0" borderId="0" xfId="0" applyFont="1"/>
    <xf numFmtId="173" fontId="51" fillId="0" borderId="0" xfId="0" applyNumberFormat="1" applyFont="1"/>
    <xf numFmtId="173" fontId="50" fillId="0" borderId="0" xfId="1" applyNumberFormat="1" applyFont="1" applyFill="1" applyBorder="1" applyAlignment="1">
      <alignment horizontal="center"/>
    </xf>
    <xf numFmtId="167" fontId="50" fillId="0" borderId="0" xfId="5" applyNumberFormat="1" applyFont="1" applyFill="1" applyAlignment="1">
      <alignment horizontal="right"/>
    </xf>
    <xf numFmtId="174" fontId="50" fillId="0" borderId="0" xfId="1" applyNumberFormat="1" applyFont="1" applyFill="1" applyBorder="1" applyAlignment="1">
      <alignment horizontal="right"/>
    </xf>
    <xf numFmtId="0" fontId="50"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0" fillId="0" borderId="0" xfId="0" applyFont="1" applyAlignment="1">
      <alignment horizontal="right"/>
    </xf>
    <xf numFmtId="0" fontId="24" fillId="0" borderId="0" xfId="0" applyFont="1" applyAlignment="1" applyProtection="1">
      <alignment horizontal="right"/>
      <protection locked="0"/>
    </xf>
    <xf numFmtId="0" fontId="52" fillId="0" borderId="0" xfId="0" applyFont="1" applyFill="1"/>
    <xf numFmtId="0" fontId="24" fillId="0" borderId="0" xfId="0" applyFont="1" applyAlignment="1" applyProtection="1">
      <protection locked="0"/>
    </xf>
    <xf numFmtId="0" fontId="52" fillId="0" borderId="0" xfId="0" applyFont="1" applyFill="1" applyBorder="1"/>
    <xf numFmtId="0" fontId="24" fillId="0" borderId="0" xfId="0" applyFont="1" applyFill="1" applyBorder="1" applyAlignment="1">
      <alignment horizontal="right"/>
    </xf>
    <xf numFmtId="0" fontId="50" fillId="0" borderId="0" xfId="0" applyFont="1" applyBorder="1"/>
    <xf numFmtId="0" fontId="50"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0" fillId="0" borderId="0" xfId="0" applyFont="1" applyFill="1"/>
    <xf numFmtId="0" fontId="50" fillId="0" borderId="0" xfId="0" applyFont="1" applyFill="1" applyBorder="1" applyAlignment="1"/>
    <xf numFmtId="0" fontId="23" fillId="0" borderId="1" xfId="0" applyFont="1" applyFill="1" applyBorder="1" applyAlignment="1">
      <alignment horizontal="right"/>
    </xf>
    <xf numFmtId="173" fontId="50" fillId="0" borderId="0" xfId="1" applyNumberFormat="1" applyFont="1" applyFill="1" applyAlignment="1">
      <alignment horizontal="center"/>
    </xf>
    <xf numFmtId="164" fontId="50" fillId="0" borderId="0" xfId="1" applyNumberFormat="1" applyFont="1" applyAlignment="1">
      <alignment horizontal="center"/>
    </xf>
    <xf numFmtId="164" fontId="50" fillId="0" borderId="0" xfId="1" applyNumberFormat="1" applyFont="1" applyBorder="1" applyAlignment="1">
      <alignment horizontal="center"/>
    </xf>
    <xf numFmtId="0" fontId="50" fillId="0" borderId="0" xfId="0" applyFont="1" applyFill="1" applyAlignment="1"/>
    <xf numFmtId="173" fontId="50" fillId="0" borderId="0" xfId="1" applyNumberFormat="1" applyFont="1" applyFill="1" applyAlignment="1"/>
    <xf numFmtId="164" fontId="50" fillId="0" borderId="0" xfId="1" applyNumberFormat="1" applyFont="1"/>
    <xf numFmtId="0" fontId="50" fillId="0" borderId="0" xfId="0" applyFont="1" applyFill="1" applyBorder="1"/>
    <xf numFmtId="173" fontId="50" fillId="0" borderId="0" xfId="1" applyNumberFormat="1" applyFont="1" applyFill="1" applyBorder="1" applyAlignment="1">
      <alignment horizontal="right"/>
    </xf>
    <xf numFmtId="164" fontId="50" fillId="0" borderId="0" xfId="1" applyNumberFormat="1" applyFont="1" applyBorder="1"/>
    <xf numFmtId="164" fontId="50" fillId="0" borderId="0" xfId="1" applyNumberFormat="1" applyFont="1" applyFill="1" applyAlignment="1"/>
    <xf numFmtId="164" fontId="50" fillId="0" borderId="0" xfId="1" applyNumberFormat="1" applyFont="1" applyFill="1" applyBorder="1" applyAlignment="1">
      <alignment horizontal="center"/>
    </xf>
    <xf numFmtId="164" fontId="50" fillId="0" borderId="0" xfId="1" applyNumberFormat="1" applyFont="1" applyFill="1" applyBorder="1" applyAlignment="1"/>
    <xf numFmtId="167" fontId="50" fillId="0" borderId="0" xfId="5" applyNumberFormat="1" applyFont="1"/>
    <xf numFmtId="167" fontId="50" fillId="0" borderId="0" xfId="5" applyNumberFormat="1" applyFont="1" applyFill="1" applyBorder="1" applyAlignment="1">
      <alignment horizontal="right"/>
    </xf>
    <xf numFmtId="167" fontId="50" fillId="0" borderId="0" xfId="5" applyNumberFormat="1" applyFont="1" applyFill="1" applyAlignment="1"/>
    <xf numFmtId="0" fontId="50" fillId="0" borderId="1" xfId="0" applyFont="1" applyFill="1" applyBorder="1"/>
    <xf numFmtId="167" fontId="50" fillId="0" borderId="1" xfId="0" applyNumberFormat="1" applyFont="1" applyFill="1" applyBorder="1"/>
    <xf numFmtId="0" fontId="53" fillId="0" borderId="1" xfId="0" applyFont="1" applyFill="1" applyBorder="1" applyAlignment="1">
      <alignment horizontal="left"/>
    </xf>
    <xf numFmtId="167" fontId="50" fillId="0" borderId="0" xfId="0" applyNumberFormat="1" applyFont="1" applyFill="1"/>
    <xf numFmtId="0" fontId="53" fillId="0" borderId="0" xfId="0" applyFont="1" applyFill="1" applyAlignment="1">
      <alignment horizontal="left"/>
    </xf>
    <xf numFmtId="167"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4" fontId="50" fillId="0" borderId="0" xfId="1" applyNumberFormat="1" applyFont="1" applyFill="1"/>
    <xf numFmtId="175" fontId="50" fillId="0" borderId="0" xfId="1" applyNumberFormat="1" applyFont="1" applyFill="1"/>
    <xf numFmtId="44" fontId="50" fillId="0" borderId="0" xfId="2" applyFont="1" applyFill="1"/>
    <xf numFmtId="164" fontId="50" fillId="0" borderId="0" xfId="1" applyNumberFormat="1" applyFont="1" applyProtection="1">
      <protection locked="0"/>
    </xf>
    <xf numFmtId="175" fontId="50" fillId="0" borderId="2" xfId="1" applyNumberFormat="1" applyFont="1" applyFill="1" applyBorder="1"/>
    <xf numFmtId="167" fontId="50" fillId="0" borderId="0" xfId="5" applyNumberFormat="1" applyFont="1" applyFill="1"/>
    <xf numFmtId="9" fontId="50" fillId="0" borderId="0" xfId="5" applyNumberFormat="1" applyFont="1" applyFill="1"/>
    <xf numFmtId="173" fontId="50" fillId="0" borderId="0" xfId="2" applyNumberFormat="1" applyFont="1" applyFill="1"/>
    <xf numFmtId="164" fontId="50" fillId="0" borderId="0" xfId="1" applyNumberFormat="1" applyFont="1" applyFill="1" applyBorder="1"/>
    <xf numFmtId="173" fontId="50" fillId="0" borderId="2" xfId="2" applyNumberFormat="1" applyFont="1" applyFill="1" applyBorder="1"/>
    <xf numFmtId="44" fontId="50" fillId="0" borderId="2" xfId="2" applyFont="1" applyFill="1" applyBorder="1"/>
    <xf numFmtId="0" fontId="22" fillId="0" borderId="0" xfId="0" applyFont="1"/>
    <xf numFmtId="0" fontId="23" fillId="0" borderId="0" xfId="0" applyFont="1" applyAlignment="1" applyProtection="1">
      <alignment horizontal="right"/>
      <protection locked="0"/>
    </xf>
    <xf numFmtId="0" fontId="54" fillId="0" borderId="0" xfId="0" applyFont="1" applyFill="1"/>
    <xf numFmtId="0" fontId="40" fillId="0" borderId="1" xfId="0" applyFont="1" applyBorder="1"/>
    <xf numFmtId="0" fontId="40" fillId="0" borderId="0" xfId="0" applyFont="1" applyFill="1"/>
    <xf numFmtId="164" fontId="40" fillId="0" borderId="0" xfId="1" applyNumberFormat="1" applyFont="1"/>
    <xf numFmtId="0" fontId="40" fillId="0" borderId="0" xfId="0" applyFont="1" applyFill="1" applyBorder="1"/>
    <xf numFmtId="0" fontId="40" fillId="0" borderId="1" xfId="0" applyFont="1" applyFill="1" applyBorder="1"/>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40" fillId="0" borderId="0" xfId="1" applyNumberFormat="1" applyFont="1" applyFill="1"/>
    <xf numFmtId="175" fontId="40" fillId="0" borderId="0" xfId="1" applyNumberFormat="1" applyFont="1" applyFill="1"/>
    <xf numFmtId="44" fontId="40" fillId="0" borderId="0" xfId="2" applyFont="1" applyFill="1"/>
    <xf numFmtId="164" fontId="40" fillId="0" borderId="0" xfId="1" applyNumberFormat="1" applyFont="1" applyProtection="1">
      <protection locked="0"/>
    </xf>
    <xf numFmtId="175" fontId="40" fillId="0" borderId="2" xfId="1" applyNumberFormat="1" applyFont="1" applyFill="1" applyBorder="1"/>
    <xf numFmtId="167" fontId="40" fillId="0" borderId="0" xfId="5" applyNumberFormat="1" applyFont="1" applyFill="1"/>
    <xf numFmtId="9" fontId="40" fillId="0" borderId="0" xfId="5" applyNumberFormat="1" applyFont="1" applyFill="1"/>
    <xf numFmtId="173" fontId="40" fillId="0" borderId="0" xfId="2" applyNumberFormat="1" applyFont="1" applyFill="1"/>
    <xf numFmtId="164" fontId="40" fillId="0" borderId="0" xfId="1" applyNumberFormat="1" applyFont="1" applyFill="1" applyBorder="1"/>
    <xf numFmtId="173" fontId="40" fillId="0" borderId="2" xfId="2" applyNumberFormat="1" applyFont="1" applyFill="1" applyBorder="1"/>
    <xf numFmtId="167" fontId="50" fillId="0" borderId="0" xfId="0" applyNumberFormat="1" applyFont="1" applyFill="1" applyBorder="1"/>
    <xf numFmtId="0" fontId="53"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0" fillId="0" borderId="1"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24" fillId="0" borderId="0" xfId="0" applyFont="1" applyProtection="1">
      <protection locked="0"/>
    </xf>
    <xf numFmtId="164" fontId="50" fillId="0" borderId="0" xfId="1" applyNumberFormat="1" applyFont="1" applyFill="1" applyAlignment="1" applyProtection="1">
      <alignment horizontal="center"/>
      <protection locked="0"/>
    </xf>
    <xf numFmtId="0" fontId="50" fillId="0" borderId="3" xfId="0" applyFont="1" applyBorder="1" applyAlignment="1" applyProtection="1">
      <alignment horizontal="center"/>
      <protection locked="0"/>
    </xf>
    <xf numFmtId="0" fontId="50" fillId="0" borderId="0" xfId="0" applyFont="1" applyAlignment="1" applyProtection="1">
      <protection locked="0"/>
    </xf>
    <xf numFmtId="0" fontId="50" fillId="0" borderId="1" xfId="0" applyFont="1" applyFill="1" applyBorder="1" applyAlignment="1" applyProtection="1">
      <protection locked="0"/>
    </xf>
    <xf numFmtId="0" fontId="50" fillId="0" borderId="0" xfId="0" applyFont="1" applyBorder="1" applyProtection="1">
      <protection locked="0"/>
    </xf>
    <xf numFmtId="0" fontId="50" fillId="0" borderId="3" xfId="0" applyFont="1" applyBorder="1" applyAlignment="1" applyProtection="1">
      <protection locked="0"/>
    </xf>
    <xf numFmtId="0" fontId="50" fillId="0" borderId="0" xfId="0" applyFont="1" applyFill="1" applyProtection="1">
      <protection locked="0"/>
    </xf>
    <xf numFmtId="0" fontId="50" fillId="0" borderId="0" xfId="0" applyFont="1" applyFill="1" applyAlignment="1" applyProtection="1">
      <alignment horizontal="center"/>
      <protection locked="0"/>
    </xf>
    <xf numFmtId="0" fontId="55" fillId="0" borderId="0" xfId="6" applyNumberFormat="1" applyFont="1"/>
    <xf numFmtId="0" fontId="56" fillId="0" borderId="0" xfId="7" applyFont="1" applyAlignment="1">
      <alignment horizontal="left"/>
    </xf>
    <xf numFmtId="0" fontId="55" fillId="0" borderId="0" xfId="6" applyFont="1"/>
    <xf numFmtId="0" fontId="55" fillId="0" borderId="0" xfId="8" applyFont="1" applyAlignment="1">
      <alignment horizontal="left"/>
    </xf>
    <xf numFmtId="0" fontId="58" fillId="0" borderId="0" xfId="0" applyFont="1" applyProtection="1">
      <protection locked="0"/>
    </xf>
    <xf numFmtId="0" fontId="58" fillId="0" borderId="0" xfId="0" applyFont="1" applyAlignment="1" applyProtection="1">
      <alignment horizontal="center"/>
      <protection locked="0"/>
    </xf>
    <xf numFmtId="0" fontId="56" fillId="0" borderId="0" xfId="6" applyFont="1" applyAlignment="1">
      <alignment horizontal="left"/>
    </xf>
    <xf numFmtId="0" fontId="56" fillId="0" borderId="0" xfId="8" applyFont="1" applyAlignment="1">
      <alignment horizontal="left"/>
    </xf>
    <xf numFmtId="0" fontId="56" fillId="0" borderId="0" xfId="8" quotePrefix="1" applyFont="1" applyAlignment="1">
      <alignment horizontal="left"/>
    </xf>
    <xf numFmtId="0" fontId="55" fillId="0" borderId="0" xfId="6" applyFont="1" applyAlignment="1">
      <alignment horizontal="left"/>
    </xf>
    <xf numFmtId="0" fontId="57" fillId="0" borderId="0" xfId="7" applyNumberFormat="1" applyFont="1" applyAlignment="1">
      <alignment horizontal="centerContinuous"/>
    </xf>
    <xf numFmtId="0" fontId="50" fillId="0" borderId="0" xfId="0" quotePrefix="1" applyFont="1" applyProtection="1">
      <protection locked="0"/>
    </xf>
    <xf numFmtId="0" fontId="25" fillId="0" borderId="0" xfId="0" applyFont="1" applyFill="1"/>
    <xf numFmtId="0" fontId="25" fillId="0" borderId="0" xfId="0" applyFont="1" applyFill="1" applyAlignment="1"/>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165" fontId="21" fillId="0" borderId="0" xfId="1" applyNumberFormat="1" applyFont="1" applyFill="1" applyBorder="1"/>
    <xf numFmtId="165" fontId="21" fillId="0" borderId="4" xfId="1" applyNumberFormat="1" applyFont="1" applyFill="1" applyBorder="1"/>
    <xf numFmtId="43" fontId="21" fillId="0" borderId="0" xfId="1" applyNumberFormat="1" applyFont="1" applyFill="1" applyBorder="1"/>
    <xf numFmtId="0" fontId="0" fillId="0" borderId="0" xfId="0" applyBorder="1"/>
    <xf numFmtId="0" fontId="61" fillId="0" borderId="0" xfId="0" applyFont="1"/>
    <xf numFmtId="0" fontId="62" fillId="0" borderId="0" xfId="0" applyFont="1" applyFill="1"/>
    <xf numFmtId="0" fontId="24" fillId="0" borderId="0" xfId="0" applyFont="1" applyAlignment="1" applyProtection="1">
      <alignment horizontal="left"/>
      <protection locked="0"/>
    </xf>
    <xf numFmtId="0" fontId="50" fillId="0" borderId="7" xfId="0" applyFont="1" applyBorder="1" applyAlignment="1" applyProtection="1">
      <alignment horizontal="center"/>
      <protection locked="0"/>
    </xf>
    <xf numFmtId="0" fontId="50" fillId="0" borderId="7" xfId="0" applyFont="1" applyBorder="1" applyAlignment="1" applyProtection="1">
      <protection locked="0"/>
    </xf>
    <xf numFmtId="0" fontId="21" fillId="0" borderId="0" xfId="0" applyFont="1" applyBorder="1" applyAlignment="1">
      <alignment horizontal="left"/>
    </xf>
    <xf numFmtId="165"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6" fontId="29" fillId="0" borderId="0" xfId="6" applyNumberFormat="1" applyFont="1" applyBorder="1" applyAlignment="1">
      <alignment horizontal="right"/>
    </xf>
    <xf numFmtId="177" fontId="29" fillId="0" borderId="0" xfId="6" applyNumberFormat="1" applyFont="1" applyBorder="1" applyAlignment="1">
      <alignment horizontal="right"/>
    </xf>
    <xf numFmtId="172" fontId="29" fillId="0" borderId="0" xfId="6" applyNumberFormat="1" applyFont="1" applyFill="1" applyBorder="1" applyAlignment="1">
      <alignment horizontal="right"/>
    </xf>
    <xf numFmtId="172" fontId="29" fillId="0" borderId="0" xfId="6" applyNumberFormat="1" applyFont="1" applyBorder="1" applyAlignment="1">
      <alignment horizontal="right"/>
    </xf>
    <xf numFmtId="0" fontId="16" fillId="0" borderId="0" xfId="0" applyFont="1"/>
    <xf numFmtId="0" fontId="24" fillId="0" borderId="0" xfId="0" applyFont="1" applyBorder="1" applyAlignment="1" applyProtection="1">
      <alignment horizontal="center"/>
      <protection locked="0"/>
    </xf>
    <xf numFmtId="164" fontId="24" fillId="0" borderId="3" xfId="1" applyNumberFormat="1" applyFont="1" applyBorder="1" applyAlignment="1" applyProtection="1">
      <alignment horizontal="center"/>
      <protection locked="0"/>
    </xf>
    <xf numFmtId="0" fontId="24" fillId="0" borderId="3" xfId="0" applyFont="1" applyBorder="1" applyAlignment="1" applyProtection="1">
      <alignment horizontal="center"/>
      <protection locked="0"/>
    </xf>
    <xf numFmtId="0" fontId="30" fillId="0" borderId="2" xfId="6" applyFont="1" applyBorder="1" applyAlignment="1">
      <alignment horizontal="center"/>
    </xf>
    <xf numFmtId="0" fontId="30" fillId="0" borderId="0" xfId="6" applyFont="1" applyAlignment="1">
      <alignment horizontal="left"/>
    </xf>
    <xf numFmtId="0" fontId="24" fillId="0" borderId="2" xfId="0" applyFont="1" applyBorder="1" applyAlignment="1" applyProtection="1">
      <alignment horizontal="center"/>
      <protection locked="0"/>
    </xf>
    <xf numFmtId="167" fontId="61" fillId="0" borderId="0" xfId="5" applyNumberFormat="1" applyFont="1" applyFill="1" applyAlignment="1"/>
    <xf numFmtId="43" fontId="25" fillId="0" borderId="3" xfId="0" applyNumberFormat="1" applyFont="1" applyFill="1" applyBorder="1"/>
    <xf numFmtId="0" fontId="16" fillId="0" borderId="0" xfId="144" applyFont="1"/>
    <xf numFmtId="0" fontId="16" fillId="0" borderId="0" xfId="144" applyFont="1" applyAlignment="1">
      <alignment horizontal="center"/>
    </xf>
    <xf numFmtId="0" fontId="17" fillId="0" borderId="0" xfId="144" applyFont="1"/>
    <xf numFmtId="0" fontId="16" fillId="0" borderId="0" xfId="144" applyFont="1" applyBorder="1"/>
    <xf numFmtId="0" fontId="16" fillId="0" borderId="0" xfId="144" applyFont="1" applyBorder="1" applyAlignment="1">
      <alignment horizontal="center"/>
    </xf>
    <xf numFmtId="0" fontId="17" fillId="0" borderId="0" xfId="144" applyFont="1" applyBorder="1"/>
    <xf numFmtId="0" fontId="43" fillId="0" borderId="0" xfId="144" applyFont="1" applyBorder="1"/>
    <xf numFmtId="167" fontId="16" fillId="0" borderId="0" xfId="144" applyNumberFormat="1" applyFont="1" applyBorder="1"/>
    <xf numFmtId="167" fontId="16" fillId="0" borderId="0" xfId="144" applyNumberFormat="1" applyFont="1" applyBorder="1" applyAlignment="1">
      <alignment horizontal="center"/>
    </xf>
    <xf numFmtId="0" fontId="16" fillId="0" borderId="0" xfId="144" applyFont="1" applyFill="1" applyBorder="1"/>
    <xf numFmtId="0" fontId="36" fillId="0" borderId="0" xfId="144" applyFont="1" applyBorder="1"/>
    <xf numFmtId="0" fontId="16" fillId="0" borderId="0" xfId="144" applyFont="1" applyFill="1" applyBorder="1" applyAlignment="1">
      <alignment horizontal="center"/>
    </xf>
    <xf numFmtId="0" fontId="16" fillId="0" borderId="0" xfId="144" applyFont="1" applyBorder="1" applyAlignment="1">
      <alignment wrapText="1"/>
    </xf>
    <xf numFmtId="43" fontId="16" fillId="0" borderId="0" xfId="144" applyNumberFormat="1" applyFont="1" applyFill="1" applyBorder="1"/>
    <xf numFmtId="0" fontId="16" fillId="0" borderId="0" xfId="144" applyFont="1" applyBorder="1" applyAlignment="1">
      <alignment horizontal="left"/>
    </xf>
    <xf numFmtId="9" fontId="16" fillId="0" borderId="0" xfId="144" applyNumberFormat="1" applyFont="1" applyFill="1" applyBorder="1"/>
    <xf numFmtId="9" fontId="16" fillId="0" borderId="0" xfId="144" applyNumberFormat="1" applyFont="1" applyFill="1" applyBorder="1" applyAlignment="1">
      <alignment horizontal="right"/>
    </xf>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0" fontId="16" fillId="0" borderId="0" xfId="0" applyFont="1" applyProtection="1">
      <protection locked="0"/>
    </xf>
    <xf numFmtId="0" fontId="16" fillId="0" borderId="0" xfId="0" applyFont="1" applyFill="1" applyProtection="1">
      <protection locked="0"/>
    </xf>
    <xf numFmtId="0" fontId="84" fillId="0" borderId="0" xfId="154" applyFill="1"/>
    <xf numFmtId="0" fontId="84" fillId="0" borderId="3" xfId="154" applyFont="1" applyFill="1" applyBorder="1" applyAlignment="1">
      <alignment horizontal="left"/>
    </xf>
    <xf numFmtId="0" fontId="84" fillId="0" borderId="0" xfId="154" applyFont="1" applyFill="1" applyAlignment="1">
      <alignment horizontal="left"/>
    </xf>
    <xf numFmtId="0" fontId="84" fillId="0" borderId="1" xfId="154" applyFont="1" applyFill="1" applyBorder="1" applyAlignment="1">
      <alignment horizontal="left"/>
    </xf>
    <xf numFmtId="0" fontId="84" fillId="0" borderId="2" xfId="154" applyFont="1" applyFill="1" applyBorder="1" applyAlignment="1">
      <alignment horizontal="left"/>
    </xf>
    <xf numFmtId="0" fontId="50" fillId="0" borderId="0" xfId="0" applyFont="1" applyProtection="1">
      <protection locked="0"/>
    </xf>
    <xf numFmtId="0" fontId="50" fillId="0" borderId="0" xfId="0" applyFont="1" applyBorder="1" applyProtection="1">
      <protection locked="0"/>
    </xf>
    <xf numFmtId="0" fontId="59" fillId="0" borderId="0" xfId="0" applyFont="1"/>
    <xf numFmtId="168" fontId="29" fillId="0" borderId="0" xfId="6" applyNumberFormat="1" applyFont="1" applyFill="1" applyAlignment="1">
      <alignment horizontal="left"/>
    </xf>
    <xf numFmtId="0" fontId="40" fillId="0" borderId="0" xfId="0" applyFont="1"/>
    <xf numFmtId="0" fontId="25" fillId="0" borderId="0" xfId="0" applyFont="1" applyFill="1" applyBorder="1" applyAlignment="1">
      <alignment horizontal="right"/>
    </xf>
    <xf numFmtId="0" fontId="50" fillId="0" borderId="0" xfId="0" applyFont="1" applyProtection="1">
      <protection locked="0"/>
    </xf>
    <xf numFmtId="0" fontId="50" fillId="0" borderId="1"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24"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xf numFmtId="0" fontId="59" fillId="0" borderId="0" xfId="0" applyFont="1" applyFill="1"/>
    <xf numFmtId="0" fontId="29" fillId="0" borderId="0" xfId="6"/>
    <xf numFmtId="0" fontId="55" fillId="0" borderId="1" xfId="6" applyNumberFormat="1" applyFont="1" applyBorder="1" applyAlignment="1">
      <alignment horizontal="center"/>
    </xf>
    <xf numFmtId="0" fontId="55" fillId="0" borderId="0" xfId="6" quotePrefix="1" applyFont="1" applyAlignment="1">
      <alignment horizontal="center"/>
    </xf>
    <xf numFmtId="9" fontId="50" fillId="0" borderId="0" xfId="5" applyFont="1" applyAlignment="1" applyProtection="1">
      <alignment horizontal="center"/>
      <protection locked="0"/>
    </xf>
    <xf numFmtId="0" fontId="16" fillId="0" borderId="0" xfId="0" applyFont="1" applyFill="1" applyProtection="1">
      <protection locked="0"/>
    </xf>
    <xf numFmtId="168" fontId="29" fillId="0" borderId="0" xfId="6" applyNumberFormat="1" applyFill="1" applyAlignment="1">
      <alignment horizontal="center"/>
    </xf>
    <xf numFmtId="0" fontId="29" fillId="0" borderId="0" xfId="6" applyFill="1"/>
    <xf numFmtId="169" fontId="29" fillId="0" borderId="0" xfId="6" applyNumberFormat="1" applyFill="1" applyAlignment="1">
      <alignment horizontal="center"/>
    </xf>
    <xf numFmtId="0" fontId="29" fillId="0" borderId="3" xfId="6" applyFont="1" applyFill="1" applyBorder="1" applyAlignment="1">
      <alignment horizontal="left"/>
    </xf>
    <xf numFmtId="168" fontId="29" fillId="0" borderId="3" xfId="6" applyNumberFormat="1" applyFill="1" applyBorder="1" applyAlignment="1">
      <alignment horizontal="center"/>
    </xf>
    <xf numFmtId="168"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68" fontId="29" fillId="0" borderId="1" xfId="6" applyNumberFormat="1" applyFill="1" applyBorder="1" applyAlignment="1">
      <alignment horizontal="center"/>
    </xf>
    <xf numFmtId="168" fontId="29" fillId="0" borderId="0" xfId="6" applyNumberFormat="1" applyFont="1" applyFill="1" applyAlignment="1">
      <alignment horizontal="center"/>
    </xf>
    <xf numFmtId="168" fontId="29" fillId="0" borderId="0" xfId="6" applyNumberFormat="1" applyFont="1" applyFill="1" applyBorder="1" applyAlignment="1">
      <alignment horizontal="center"/>
    </xf>
    <xf numFmtId="0" fontId="29" fillId="0" borderId="2" xfId="6" applyFont="1" applyFill="1" applyBorder="1" applyAlignment="1">
      <alignment horizontal="left"/>
    </xf>
    <xf numFmtId="168" fontId="29" fillId="0" borderId="2" xfId="6" applyNumberFormat="1" applyFill="1" applyBorder="1" applyAlignment="1">
      <alignment horizontal="center"/>
    </xf>
    <xf numFmtId="171" fontId="29" fillId="0" borderId="0" xfId="6" applyNumberFormat="1" applyFill="1" applyAlignment="1"/>
    <xf numFmtId="171" fontId="29" fillId="0" borderId="0" xfId="6" applyNumberFormat="1" applyFont="1" applyFill="1" applyBorder="1" applyAlignment="1">
      <alignment horizontal="center"/>
    </xf>
    <xf numFmtId="171" fontId="29" fillId="0" borderId="0" xfId="6" applyNumberFormat="1" applyFill="1" applyBorder="1" applyAlignment="1">
      <alignment horizontal="center"/>
    </xf>
    <xf numFmtId="171" fontId="29" fillId="0" borderId="0" xfId="6" applyNumberFormat="1" applyFill="1" applyBorder="1" applyAlignment="1"/>
    <xf numFmtId="171" fontId="29" fillId="0" borderId="2" xfId="6" applyNumberFormat="1" applyFont="1" applyFill="1" applyBorder="1" applyAlignment="1">
      <alignment horizontal="left"/>
    </xf>
    <xf numFmtId="0" fontId="55" fillId="0" borderId="1" xfId="6" applyFont="1" applyBorder="1" applyAlignment="1">
      <alignment horizontal="center"/>
    </xf>
    <xf numFmtId="0" fontId="56" fillId="0" borderId="1" xfId="6" applyFont="1" applyBorder="1" applyAlignment="1">
      <alignment horizontal="center"/>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5" fillId="0" borderId="0" xfId="6" applyNumberFormat="1" applyFont="1"/>
    <xf numFmtId="0" fontId="55" fillId="0" borderId="0" xfId="6" applyNumberFormat="1" applyFont="1" applyAlignment="1">
      <alignment horizontal="center"/>
    </xf>
    <xf numFmtId="0" fontId="56" fillId="0" borderId="0" xfId="7" applyFont="1" applyAlignment="1">
      <alignment horizontal="left"/>
    </xf>
    <xf numFmtId="0" fontId="56" fillId="0" borderId="0" xfId="7" quotePrefix="1" applyFont="1" applyAlignment="1">
      <alignment horizontal="center"/>
    </xf>
    <xf numFmtId="0" fontId="55" fillId="0" borderId="0" xfId="6" applyFont="1"/>
    <xf numFmtId="0" fontId="55" fillId="0" borderId="0" xfId="6" applyFont="1" applyAlignment="1">
      <alignment horizontal="center"/>
    </xf>
    <xf numFmtId="0" fontId="55" fillId="0" borderId="0" xfId="8" applyFont="1" applyAlignment="1">
      <alignment horizontal="left"/>
    </xf>
    <xf numFmtId="0" fontId="55" fillId="0" borderId="0" xfId="8" applyFont="1" applyAlignment="1">
      <alignment horizontal="center"/>
    </xf>
    <xf numFmtId="0" fontId="55" fillId="0" borderId="0" xfId="8" quotePrefix="1" applyFont="1" applyAlignment="1">
      <alignment horizontal="center"/>
    </xf>
    <xf numFmtId="0" fontId="56" fillId="0" borderId="4" xfId="6" applyFont="1" applyBorder="1" applyAlignment="1">
      <alignment horizontal="center"/>
    </xf>
    <xf numFmtId="0" fontId="56" fillId="0" borderId="0" xfId="8" applyFont="1" applyAlignment="1">
      <alignment horizontal="left"/>
    </xf>
    <xf numFmtId="0" fontId="56" fillId="0" borderId="4" xfId="8" quotePrefix="1" applyFont="1" applyBorder="1" applyAlignment="1">
      <alignment horizontal="center"/>
    </xf>
    <xf numFmtId="0" fontId="56" fillId="0" borderId="0" xfId="8" quotePrefix="1" applyFont="1" applyAlignment="1">
      <alignment horizontal="left"/>
    </xf>
    <xf numFmtId="0" fontId="56" fillId="0" borderId="0" xfId="8" quotePrefix="1" applyFont="1" applyAlignment="1">
      <alignment horizontal="center"/>
    </xf>
    <xf numFmtId="0" fontId="56" fillId="0" borderId="2" xfId="8" applyFont="1" applyBorder="1" applyAlignment="1">
      <alignment horizontal="center"/>
    </xf>
    <xf numFmtId="0" fontId="56" fillId="0" borderId="4" xfId="6" quotePrefix="1" applyFont="1" applyBorder="1" applyAlignment="1">
      <alignment horizontal="center"/>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5" fontId="16" fillId="0" borderId="1" xfId="1" applyNumberFormat="1" applyFont="1" applyFill="1" applyBorder="1"/>
    <xf numFmtId="0" fontId="25" fillId="0" borderId="0" xfId="0" applyFont="1"/>
    <xf numFmtId="0" fontId="25" fillId="0" borderId="3" xfId="0" applyFont="1" applyBorder="1" applyAlignment="1">
      <alignment horizontal="center"/>
    </xf>
    <xf numFmtId="43" fontId="25" fillId="0" borderId="3" xfId="1" applyNumberFormat="1" applyFont="1" applyFill="1" applyBorder="1"/>
    <xf numFmtId="0" fontId="16" fillId="0" borderId="0" xfId="0" applyFont="1" applyFill="1"/>
    <xf numFmtId="172" fontId="29" fillId="0" borderId="0" xfId="6" applyNumberFormat="1" applyFont="1" applyFill="1" applyAlignment="1">
      <alignment horizontal="right"/>
    </xf>
    <xf numFmtId="15" fontId="48" fillId="0" borderId="0" xfId="0" quotePrefix="1" applyNumberFormat="1" applyFont="1" applyAlignment="1"/>
    <xf numFmtId="0" fontId="16" fillId="0" borderId="0" xfId="144" applyFont="1" applyFill="1"/>
    <xf numFmtId="0" fontId="0" fillId="0" borderId="0" xfId="0"/>
    <xf numFmtId="0" fontId="16" fillId="0" borderId="0" xfId="0" applyFont="1"/>
    <xf numFmtId="164" fontId="16" fillId="0" borderId="0" xfId="1" applyNumberFormat="1" applyFont="1"/>
    <xf numFmtId="0" fontId="40" fillId="0" borderId="0" xfId="0" applyFont="1"/>
    <xf numFmtId="0" fontId="25" fillId="0" borderId="0" xfId="144" applyFont="1" applyBorder="1" applyAlignment="1">
      <alignment horizontal="center"/>
    </xf>
    <xf numFmtId="0" fontId="16" fillId="0" borderId="0" xfId="415"/>
    <xf numFmtId="0" fontId="40" fillId="0" borderId="0" xfId="415" applyFont="1"/>
    <xf numFmtId="0" fontId="23" fillId="0" borderId="0" xfId="415" applyFont="1"/>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40" fontId="40" fillId="0" borderId="0" xfId="4" applyNumberFormat="1" applyFont="1" applyAlignment="1">
      <alignment horizontal="left"/>
    </xf>
    <xf numFmtId="167" fontId="50" fillId="0" borderId="0" xfId="5" applyNumberFormat="1" applyFont="1" applyBorder="1"/>
    <xf numFmtId="0" fontId="56" fillId="0" borderId="0" xfId="6" applyFont="1" applyAlignment="1">
      <alignment horizontal="left"/>
    </xf>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0" fontId="31" fillId="0" borderId="0" xfId="6" applyFont="1" applyAlignment="1">
      <alignment horizontal="left"/>
    </xf>
    <xf numFmtId="0" fontId="23" fillId="0" borderId="0" xfId="706" applyFont="1" applyBorder="1" applyAlignment="1" applyProtection="1">
      <alignment horizontal="center"/>
      <protection locked="0"/>
    </xf>
    <xf numFmtId="0" fontId="23" fillId="0" borderId="0" xfId="706" quotePrefix="1" applyFont="1" applyBorder="1" applyAlignment="1" applyProtection="1">
      <alignment horizontal="right"/>
      <protection locked="0"/>
    </xf>
    <xf numFmtId="0" fontId="23" fillId="0" borderId="0" xfId="706" applyFont="1" applyBorder="1" applyAlignment="1" applyProtection="1">
      <alignment horizontal="right"/>
      <protection locked="0"/>
    </xf>
    <xf numFmtId="0" fontId="23" fillId="0" borderId="0" xfId="706" applyFont="1"/>
    <xf numFmtId="0" fontId="40" fillId="0" borderId="0" xfId="706" applyFont="1"/>
    <xf numFmtId="164" fontId="23" fillId="0" borderId="0" xfId="1" applyNumberFormat="1" applyFont="1"/>
    <xf numFmtId="9" fontId="23" fillId="0" borderId="0" xfId="5" applyFont="1"/>
    <xf numFmtId="0" fontId="55" fillId="0" borderId="0" xfId="6" applyFont="1" applyAlignment="1">
      <alignment horizontal="left"/>
    </xf>
    <xf numFmtId="0" fontId="50" fillId="0" borderId="0" xfId="706" applyFont="1"/>
    <xf numFmtId="0" fontId="23" fillId="0" borderId="0" xfId="706" applyFont="1" applyBorder="1"/>
    <xf numFmtId="9" fontId="50" fillId="0" borderId="0" xfId="5" applyFont="1"/>
    <xf numFmtId="164" fontId="40" fillId="0" borderId="0" xfId="1" applyNumberFormat="1" applyFont="1"/>
    <xf numFmtId="9" fontId="40" fillId="0" borderId="0" xfId="5" applyFont="1"/>
    <xf numFmtId="164" fontId="16" fillId="0" borderId="0" xfId="1" applyNumberFormat="1" applyFont="1" applyFill="1"/>
    <xf numFmtId="43" fontId="29" fillId="0" borderId="0" xfId="1" applyFont="1" applyFill="1" applyAlignment="1">
      <alignment horizontal="right"/>
    </xf>
    <xf numFmtId="172" fontId="29" fillId="0" borderId="2" xfId="6" applyNumberFormat="1" applyFont="1" applyFill="1" applyBorder="1" applyAlignment="1">
      <alignment horizontal="right"/>
    </xf>
    <xf numFmtId="0" fontId="60" fillId="0" borderId="0" xfId="6" applyFont="1" applyAlignment="1">
      <alignment horizontal="left" vertical="center"/>
    </xf>
    <xf numFmtId="0" fontId="25" fillId="0" borderId="0" xfId="0" applyFont="1" applyFill="1" applyAlignment="1">
      <alignment horizontal="right"/>
    </xf>
    <xf numFmtId="0" fontId="25" fillId="0" borderId="0" xfId="0" applyFont="1" applyBorder="1" applyAlignment="1">
      <alignment horizontal="right"/>
    </xf>
    <xf numFmtId="0" fontId="16" fillId="0" borderId="0" xfId="0" quotePrefix="1" applyFont="1" applyAlignment="1">
      <alignment horizontal="left"/>
    </xf>
    <xf numFmtId="0" fontId="16" fillId="0" borderId="0" xfId="0" quotePrefix="1" applyFont="1"/>
    <xf numFmtId="0" fontId="23" fillId="0" borderId="0" xfId="0" applyFont="1" applyAlignment="1" applyProtection="1">
      <alignment horizontal="center"/>
      <protection locked="0"/>
    </xf>
    <xf numFmtId="0" fontId="24" fillId="0" borderId="0" xfId="0" applyFont="1" applyAlignment="1" applyProtection="1">
      <alignment horizontal="left" wrapText="1"/>
      <protection locked="0"/>
    </xf>
    <xf numFmtId="0" fontId="23" fillId="0" borderId="0" xfId="0" applyFont="1" applyAlignment="1">
      <alignment horizontal="center"/>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6" fillId="55" borderId="0" xfId="0" applyFont="1" applyFill="1" applyAlignment="1"/>
    <xf numFmtId="0" fontId="41" fillId="55" borderId="0" xfId="0" applyFont="1" applyFill="1" applyAlignment="1"/>
    <xf numFmtId="0" fontId="27" fillId="55" borderId="0" xfId="0" applyFont="1" applyFill="1"/>
    <xf numFmtId="15" fontId="48" fillId="55" borderId="0" xfId="0" quotePrefix="1" applyNumberFormat="1" applyFont="1" applyFill="1" applyAlignment="1"/>
    <xf numFmtId="15" fontId="42" fillId="55" borderId="0" xfId="0" quotePrefix="1" applyNumberFormat="1" applyFont="1" applyFill="1" applyAlignment="1"/>
    <xf numFmtId="0" fontId="49" fillId="55" borderId="0" xfId="0" applyFont="1" applyFill="1" applyAlignment="1"/>
    <xf numFmtId="0" fontId="21" fillId="55" borderId="0" xfId="0" applyFont="1" applyFill="1" applyAlignment="1"/>
    <xf numFmtId="0" fontId="47" fillId="55" borderId="0" xfId="0" applyFont="1" applyFill="1" applyAlignment="1"/>
    <xf numFmtId="0" fontId="19" fillId="55" borderId="0" xfId="3" applyFill="1" applyAlignment="1" applyProtection="1"/>
    <xf numFmtId="0" fontId="38" fillId="55" borderId="0" xfId="0" applyFont="1" applyFill="1"/>
    <xf numFmtId="0" fontId="40" fillId="0" borderId="0" xfId="1135" applyFont="1"/>
    <xf numFmtId="0" fontId="40" fillId="0" borderId="0" xfId="1135" applyFont="1" applyAlignment="1">
      <alignment horizontal="right"/>
    </xf>
    <xf numFmtId="0" fontId="25" fillId="0" borderId="0" xfId="0" applyFont="1" applyAlignment="1"/>
    <xf numFmtId="0" fontId="40" fillId="0" borderId="0" xfId="706" applyFont="1"/>
    <xf numFmtId="0" fontId="16" fillId="0" borderId="0" xfId="706"/>
    <xf numFmtId="0" fontId="50" fillId="0" borderId="0" xfId="144" applyFont="1" applyBorder="1"/>
    <xf numFmtId="164" fontId="50" fillId="0" borderId="0" xfId="1" applyNumberFormat="1" applyFont="1"/>
    <xf numFmtId="0" fontId="50" fillId="0" borderId="0" xfId="0" applyFont="1" applyProtection="1">
      <protection locked="0"/>
    </xf>
    <xf numFmtId="0" fontId="16" fillId="0" borderId="0" xfId="0" applyFont="1" applyAlignment="1">
      <alignment horizontal="justify" wrapText="1"/>
    </xf>
    <xf numFmtId="0" fontId="16" fillId="0" borderId="0" xfId="0" applyFont="1" applyFill="1" applyAlignment="1" applyProtection="1">
      <alignment horizontal="center"/>
      <protection locked="0"/>
    </xf>
    <xf numFmtId="0" fontId="24" fillId="0" borderId="0" xfId="0" applyFont="1" applyFill="1" applyAlignment="1" applyProtection="1">
      <alignment horizontal="right"/>
      <protection locked="0"/>
    </xf>
    <xf numFmtId="0" fontId="24" fillId="0" borderId="1" xfId="0" applyFont="1" applyFill="1" applyBorder="1" applyAlignment="1" applyProtection="1">
      <alignment horizontal="right"/>
      <protection locked="0"/>
    </xf>
    <xf numFmtId="0" fontId="50" fillId="0" borderId="1" xfId="0" applyFont="1" applyFill="1" applyBorder="1" applyAlignment="1" applyProtection="1">
      <alignment horizontal="center"/>
      <protection locked="0"/>
    </xf>
    <xf numFmtId="0" fontId="50" fillId="0"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50" fillId="0" borderId="0" xfId="0" applyFont="1" applyFill="1" applyAlignment="1" applyProtection="1">
      <protection locked="0"/>
    </xf>
    <xf numFmtId="0" fontId="35" fillId="0" borderId="0" xfId="6" applyFont="1" applyFill="1" applyAlignment="1">
      <alignment horizontal="center"/>
    </xf>
    <xf numFmtId="0" fontId="22" fillId="0" borderId="0" xfId="0" applyFont="1" applyFill="1" applyAlignment="1">
      <alignment horizontal="left"/>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68" fontId="16" fillId="0" borderId="0" xfId="1" applyNumberFormat="1" applyFont="1" applyFill="1" applyBorder="1" applyAlignment="1" applyProtection="1">
      <alignment horizontal="right"/>
      <protection locked="0"/>
    </xf>
    <xf numFmtId="164" fontId="16" fillId="0" borderId="0" xfId="1" applyNumberFormat="1" applyFont="1" applyFill="1" applyBorder="1" applyAlignment="1" applyProtection="1">
      <alignment horizontal="right"/>
      <protection locked="0"/>
    </xf>
    <xf numFmtId="169"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68" fontId="16" fillId="0" borderId="0" xfId="706" applyNumberFormat="1" applyFont="1" applyFill="1" applyProtection="1">
      <protection locked="0"/>
    </xf>
    <xf numFmtId="171" fontId="16" fillId="0" borderId="0" xfId="706" applyNumberFormat="1" applyFont="1" applyFill="1" applyProtection="1">
      <protection locked="0"/>
    </xf>
    <xf numFmtId="0" fontId="29" fillId="0" borderId="0" xfId="4894" applyFill="1"/>
    <xf numFmtId="169" fontId="29" fillId="0" borderId="0" xfId="4894" applyNumberFormat="1" applyFill="1"/>
    <xf numFmtId="169" fontId="29" fillId="0" borderId="0" xfId="4894" applyNumberFormat="1" applyFill="1" applyBorder="1" applyAlignment="1">
      <alignment horizontal="center"/>
    </xf>
    <xf numFmtId="0" fontId="16" fillId="0" borderId="0" xfId="706" applyFont="1"/>
    <xf numFmtId="0" fontId="52" fillId="0" borderId="0" xfId="706" applyFont="1" applyFill="1"/>
    <xf numFmtId="0" fontId="50" fillId="0" borderId="0" xfId="706" applyFont="1" applyFill="1"/>
    <xf numFmtId="0" fontId="24" fillId="0" borderId="0" xfId="706" applyFont="1" applyFill="1"/>
    <xf numFmtId="164" fontId="25" fillId="0" borderId="0" xfId="1" applyNumberFormat="1" applyFont="1"/>
    <xf numFmtId="0" fontId="53" fillId="0" borderId="0" xfId="706" applyFont="1" applyFill="1"/>
    <xf numFmtId="0" fontId="16" fillId="0" borderId="0" xfId="706" applyFont="1" applyFill="1"/>
    <xf numFmtId="0" fontId="44" fillId="0" borderId="0" xfId="706" applyFont="1" applyFill="1" applyAlignment="1">
      <alignment horizontal="left"/>
    </xf>
    <xf numFmtId="0" fontId="29" fillId="0" borderId="0" xfId="6" quotePrefix="1" applyFont="1" applyFill="1" applyAlignment="1">
      <alignment horizontal="center"/>
    </xf>
    <xf numFmtId="0" fontId="50" fillId="0" borderId="0" xfId="0" applyFont="1" applyProtection="1">
      <protection locked="0"/>
    </xf>
    <xf numFmtId="0" fontId="55" fillId="0" borderId="0" xfId="6" applyFont="1" applyBorder="1" applyAlignment="1">
      <alignment horizontal="center"/>
    </xf>
    <xf numFmtId="167" fontId="29" fillId="0" borderId="0" xfId="5" applyNumberFormat="1" applyFont="1" applyFill="1" applyAlignment="1">
      <alignment horizontal="right"/>
    </xf>
    <xf numFmtId="168" fontId="29" fillId="0" borderId="0" xfId="6" applyNumberFormat="1"/>
    <xf numFmtId="0" fontId="30" fillId="0" borderId="0" xfId="6" applyFont="1"/>
    <xf numFmtId="167" fontId="29" fillId="0" borderId="0" xfId="6" applyNumberFormat="1"/>
    <xf numFmtId="0" fontId="31" fillId="0" borderId="0" xfId="6" applyFont="1" applyAlignment="1"/>
    <xf numFmtId="0" fontId="31" fillId="0" borderId="0" xfId="7" applyNumberFormat="1" applyFont="1" applyAlignment="1"/>
    <xf numFmtId="0" fontId="32" fillId="0" borderId="0" xfId="6" applyFont="1"/>
    <xf numFmtId="0" fontId="44" fillId="0" borderId="0" xfId="0" applyFont="1"/>
    <xf numFmtId="0" fontId="35" fillId="0" borderId="0" xfId="6" applyFont="1" applyFill="1" applyAlignment="1">
      <alignment horizontal="left"/>
    </xf>
    <xf numFmtId="0" fontId="25" fillId="0" borderId="0" xfId="0" applyFont="1" applyBorder="1" applyAlignment="1">
      <alignment horizontal="right"/>
    </xf>
    <xf numFmtId="0" fontId="25" fillId="0" borderId="1" xfId="0" applyFont="1" applyBorder="1" applyAlignment="1">
      <alignment horizontal="right"/>
    </xf>
    <xf numFmtId="0" fontId="55" fillId="0" borderId="2" xfId="6" applyFont="1" applyBorder="1" applyAlignment="1">
      <alignment horizontal="center"/>
    </xf>
    <xf numFmtId="0" fontId="16" fillId="55" borderId="0" xfId="0" applyFont="1" applyFill="1" applyAlignment="1">
      <alignment horizontal="justify" wrapText="1"/>
    </xf>
    <xf numFmtId="0" fontId="43" fillId="0" borderId="0" xfId="0" applyFont="1" applyFill="1"/>
    <xf numFmtId="0" fontId="29" fillId="0" borderId="0" xfId="6" applyFont="1" applyFill="1" applyAlignment="1">
      <alignment horizontal="center"/>
    </xf>
    <xf numFmtId="0" fontId="16" fillId="55" borderId="0" xfId="0" applyFont="1" applyFill="1"/>
    <xf numFmtId="0" fontId="40" fillId="0" borderId="0" xfId="415" applyFont="1" applyAlignment="1">
      <alignment wrapText="1"/>
    </xf>
    <xf numFmtId="164" fontId="16" fillId="0" borderId="0" xfId="2804" applyNumberFormat="1" applyFont="1" applyFill="1" applyBorder="1" applyAlignment="1"/>
    <xf numFmtId="164" fontId="16" fillId="0" borderId="0" xfId="2804" applyNumberFormat="1" applyFont="1" applyFill="1" applyBorder="1"/>
    <xf numFmtId="167" fontId="16" fillId="0" borderId="0" xfId="3537" applyNumberFormat="1" applyFont="1" applyFill="1" applyBorder="1"/>
    <xf numFmtId="164" fontId="25" fillId="0" borderId="0" xfId="2804" applyNumberFormat="1" applyFont="1" applyFill="1" applyBorder="1" applyAlignment="1"/>
    <xf numFmtId="9" fontId="16" fillId="0" borderId="0" xfId="3537" applyNumberFormat="1" applyFont="1" applyFill="1" applyBorder="1" applyAlignment="1">
      <alignment horizontal="right"/>
    </xf>
    <xf numFmtId="9" fontId="16" fillId="0" borderId="0" xfId="3537" applyNumberFormat="1" applyFont="1" applyFill="1" applyBorder="1" applyAlignment="1">
      <alignment horizontal="center"/>
    </xf>
    <xf numFmtId="164" fontId="16" fillId="0" borderId="0" xfId="2804" applyNumberFormat="1" applyFont="1" applyFill="1" applyBorder="1" applyAlignment="1">
      <alignment horizontal="center"/>
    </xf>
    <xf numFmtId="43" fontId="16" fillId="0" borderId="0" xfId="2804" applyFont="1" applyFill="1" applyBorder="1"/>
    <xf numFmtId="43" fontId="16" fillId="0" borderId="0" xfId="2804" applyNumberFormat="1" applyFont="1" applyFill="1" applyBorder="1" applyAlignment="1">
      <alignment horizontal="center"/>
    </xf>
    <xf numFmtId="167" fontId="16" fillId="0" borderId="0" xfId="3537" applyNumberFormat="1" applyFont="1" applyBorder="1"/>
    <xf numFmtId="0" fontId="35" fillId="0" borderId="1" xfId="6" applyFont="1" applyBorder="1" applyAlignment="1">
      <alignment horizontal="left"/>
    </xf>
    <xf numFmtId="0" fontId="22" fillId="0" borderId="0" xfId="0" applyFont="1" applyAlignment="1">
      <alignment horizontal="left"/>
    </xf>
    <xf numFmtId="173" fontId="50" fillId="0" borderId="0" xfId="706" applyNumberFormat="1" applyFont="1"/>
    <xf numFmtId="0" fontId="30" fillId="0" borderId="0" xfId="7" applyNumberFormat="1" applyFont="1" applyAlignment="1">
      <alignment horizontal="centerContinuous"/>
    </xf>
    <xf numFmtId="0" fontId="29" fillId="0" borderId="0" xfId="6" applyNumberFormat="1" applyFont="1" applyAlignment="1">
      <alignment horizontal="center"/>
    </xf>
    <xf numFmtId="0" fontId="29" fillId="0" borderId="1" xfId="6" applyNumberFormat="1" applyFont="1" applyBorder="1" applyAlignment="1">
      <alignment horizontal="center"/>
    </xf>
    <xf numFmtId="0" fontId="30" fillId="0" borderId="0" xfId="8" applyFont="1" applyAlignment="1">
      <alignment horizontal="left"/>
    </xf>
    <xf numFmtId="0" fontId="29" fillId="0" borderId="0" xfId="6" quotePrefix="1" applyFont="1" applyAlignment="1">
      <alignment horizontal="center"/>
    </xf>
    <xf numFmtId="0" fontId="29" fillId="0" borderId="0" xfId="6" applyFont="1" applyBorder="1" applyAlignment="1">
      <alignment horizontal="left"/>
    </xf>
    <xf numFmtId="0" fontId="29" fillId="0" borderId="0" xfId="6" quotePrefix="1" applyFont="1" applyBorder="1" applyAlignment="1">
      <alignment horizontal="center"/>
    </xf>
    <xf numFmtId="0" fontId="24" fillId="0" borderId="6" xfId="0" applyFont="1" applyBorder="1" applyAlignment="1" applyProtection="1">
      <alignment horizontal="center"/>
      <protection locked="0"/>
    </xf>
    <xf numFmtId="0" fontId="26" fillId="0" borderId="0" xfId="144" applyFont="1"/>
    <xf numFmtId="0" fontId="25" fillId="0" borderId="0" xfId="144" applyFont="1" applyAlignment="1"/>
    <xf numFmtId="0" fontId="16" fillId="0" borderId="0" xfId="144" applyFont="1" applyFill="1" applyProtection="1">
      <protection locked="0"/>
    </xf>
    <xf numFmtId="0" fontId="35" fillId="0" borderId="0" xfId="6" applyFont="1" applyBorder="1" applyAlignment="1">
      <alignment horizontal="left"/>
    </xf>
    <xf numFmtId="0" fontId="59" fillId="0" borderId="0" xfId="0" applyFont="1" applyFill="1" applyAlignment="1">
      <alignment horizontal="left"/>
    </xf>
    <xf numFmtId="0" fontId="59" fillId="0" borderId="0" xfId="0" applyFont="1" applyFill="1" applyAlignment="1"/>
    <xf numFmtId="167" fontId="16" fillId="0" borderId="0" xfId="5" applyNumberFormat="1" applyFont="1" applyFill="1"/>
    <xf numFmtId="0" fontId="134" fillId="0" borderId="0" xfId="0" applyFont="1" applyFill="1"/>
    <xf numFmtId="164" fontId="117" fillId="0" borderId="0" xfId="1" applyNumberFormat="1" applyFont="1"/>
    <xf numFmtId="0" fontId="117" fillId="0" borderId="0" xfId="0" applyFont="1" applyFill="1"/>
    <xf numFmtId="167" fontId="16" fillId="0" borderId="0" xfId="5" applyNumberFormat="1" applyFont="1" applyFill="1" applyBorder="1"/>
    <xf numFmtId="0" fontId="136" fillId="0" borderId="0" xfId="0" applyFont="1" applyFill="1" applyBorder="1" applyAlignment="1" applyProtection="1">
      <protection locked="0"/>
    </xf>
    <xf numFmtId="0" fontId="136" fillId="0" borderId="0" xfId="0" applyFont="1" applyFill="1" applyAlignment="1" applyProtection="1">
      <alignment horizontal="center"/>
      <protection locked="0"/>
    </xf>
    <xf numFmtId="167" fontId="114" fillId="0" borderId="0" xfId="5" applyNumberFormat="1" applyFont="1" applyFill="1"/>
    <xf numFmtId="0" fontId="114" fillId="0" borderId="0" xfId="706" applyFont="1" applyFill="1"/>
    <xf numFmtId="0" fontId="114" fillId="0" borderId="1" xfId="706" applyFont="1" applyFill="1" applyBorder="1"/>
    <xf numFmtId="0" fontId="36" fillId="0" borderId="0" xfId="0" applyFont="1"/>
    <xf numFmtId="0" fontId="16" fillId="0" borderId="0" xfId="0" applyFont="1" applyFill="1" applyAlignment="1">
      <alignment horizontal="center"/>
    </xf>
    <xf numFmtId="0" fontId="16" fillId="0" borderId="0" xfId="0" applyFont="1" applyFill="1" applyBorder="1"/>
    <xf numFmtId="164" fontId="16" fillId="0" borderId="0" xfId="1" applyNumberFormat="1" applyFont="1" applyFill="1" applyBorder="1"/>
    <xf numFmtId="0" fontId="16" fillId="0" borderId="0" xfId="0" applyFont="1" applyFill="1" applyBorder="1" applyAlignment="1">
      <alignment horizontal="center"/>
    </xf>
    <xf numFmtId="0" fontId="16" fillId="0" borderId="0" xfId="0" applyFont="1" applyAlignment="1">
      <alignment horizontal="left"/>
    </xf>
    <xf numFmtId="0" fontId="16" fillId="0" borderId="0" xfId="0" applyFont="1" applyAlignment="1">
      <alignment wrapText="1"/>
    </xf>
    <xf numFmtId="0" fontId="16" fillId="0" borderId="0" xfId="0" applyFont="1" applyAlignment="1"/>
    <xf numFmtId="0" fontId="16" fillId="0" borderId="2" xfId="0" applyFont="1" applyFill="1" applyBorder="1"/>
    <xf numFmtId="0" fontId="16" fillId="0" borderId="0" xfId="0" applyFont="1" applyBorder="1"/>
    <xf numFmtId="167" fontId="16" fillId="0" borderId="0" xfId="0" applyNumberFormat="1" applyFont="1"/>
    <xf numFmtId="167" fontId="16" fillId="0" borderId="0" xfId="0" applyNumberFormat="1" applyFont="1" applyBorder="1" applyAlignment="1">
      <alignment horizontal="center"/>
    </xf>
    <xf numFmtId="167" fontId="16" fillId="0" borderId="0" xfId="0" applyNumberFormat="1" applyFont="1" applyBorder="1"/>
    <xf numFmtId="0" fontId="16" fillId="0" borderId="0" xfId="0" applyFont="1" applyBorder="1" applyAlignment="1">
      <alignment horizontal="center"/>
    </xf>
    <xf numFmtId="0" fontId="16" fillId="0" borderId="0" xfId="0" applyFont="1" applyAlignment="1">
      <alignment horizontal="center"/>
    </xf>
    <xf numFmtId="0" fontId="17" fillId="0" borderId="0" xfId="0" applyFont="1"/>
    <xf numFmtId="0" fontId="43" fillId="0" borderId="0" xfId="0" applyFont="1" applyAlignment="1">
      <alignment horizontal="left" vertical="top"/>
    </xf>
    <xf numFmtId="0" fontId="43" fillId="0" borderId="0" xfId="0" applyFont="1" applyAlignment="1">
      <alignment horizontal="left"/>
    </xf>
    <xf numFmtId="0" fontId="43" fillId="0" borderId="0" xfId="0" applyFont="1" applyAlignment="1"/>
    <xf numFmtId="0" fontId="29" fillId="0" borderId="1" xfId="6" applyFont="1" applyFill="1" applyBorder="1" applyAlignment="1">
      <alignment horizontal="center"/>
    </xf>
    <xf numFmtId="0" fontId="138" fillId="0" borderId="0" xfId="0" applyFont="1" applyFill="1"/>
    <xf numFmtId="164" fontId="138" fillId="0" borderId="0" xfId="1" applyNumberFormat="1" applyFont="1" applyFill="1"/>
    <xf numFmtId="172" fontId="138" fillId="0" borderId="0" xfId="6" applyNumberFormat="1" applyFont="1" applyFill="1" applyAlignment="1">
      <alignment horizontal="right"/>
    </xf>
    <xf numFmtId="167" fontId="138" fillId="0" borderId="0" xfId="5" applyNumberFormat="1" applyFont="1" applyFill="1" applyBorder="1"/>
    <xf numFmtId="172" fontId="138" fillId="0" borderId="0" xfId="6" applyNumberFormat="1" applyFont="1" applyFill="1" applyBorder="1" applyAlignment="1">
      <alignment horizontal="right"/>
    </xf>
    <xf numFmtId="167" fontId="138" fillId="0" borderId="0" xfId="0" applyNumberFormat="1" applyFont="1"/>
    <xf numFmtId="0" fontId="138" fillId="0" borderId="0" xfId="0" applyFont="1"/>
    <xf numFmtId="0" fontId="139" fillId="0" borderId="0" xfId="0" applyFont="1" applyAlignment="1">
      <alignment horizontal="left" vertical="top"/>
    </xf>
    <xf numFmtId="0" fontId="139" fillId="0" borderId="0" xfId="0" applyFont="1" applyAlignment="1"/>
    <xf numFmtId="167" fontId="138" fillId="0" borderId="0" xfId="0" applyNumberFormat="1" applyFont="1" applyBorder="1"/>
    <xf numFmtId="0" fontId="138" fillId="0" borderId="0" xfId="0" applyFont="1" applyBorder="1"/>
    <xf numFmtId="0" fontId="137" fillId="0" borderId="0" xfId="0" applyFont="1" applyFill="1"/>
    <xf numFmtId="0" fontId="138" fillId="0" borderId="0" xfId="0" applyFont="1" applyProtection="1">
      <protection locked="0"/>
    </xf>
    <xf numFmtId="0" fontId="138" fillId="0" borderId="0" xfId="0" applyFont="1" applyFill="1" applyAlignment="1" applyProtection="1">
      <alignment horizontal="center"/>
      <protection locked="0"/>
    </xf>
    <xf numFmtId="0" fontId="141" fillId="0" borderId="0" xfId="0" applyFont="1" applyAlignment="1" applyProtection="1">
      <alignment horizontal="right"/>
      <protection locked="0"/>
    </xf>
    <xf numFmtId="0" fontId="141" fillId="0" borderId="0" xfId="0" applyFont="1" applyAlignment="1" applyProtection="1">
      <alignment horizontal="center"/>
      <protection locked="0"/>
    </xf>
    <xf numFmtId="0" fontId="141" fillId="0" borderId="0" xfId="0" applyFont="1" applyFill="1" applyAlignment="1" applyProtection="1">
      <alignment horizontal="right"/>
      <protection locked="0"/>
    </xf>
    <xf numFmtId="0" fontId="142" fillId="0" borderId="0" xfId="0" applyFont="1" applyAlignment="1" applyProtection="1">
      <alignment horizontal="center"/>
      <protection locked="0"/>
    </xf>
    <xf numFmtId="0" fontId="142" fillId="0" borderId="0" xfId="0" applyFont="1" applyProtection="1">
      <protection locked="0"/>
    </xf>
    <xf numFmtId="0" fontId="142" fillId="0" borderId="0" xfId="0" applyFont="1" applyFill="1" applyAlignment="1" applyProtection="1">
      <alignment horizontal="center"/>
      <protection locked="0"/>
    </xf>
    <xf numFmtId="164" fontId="142" fillId="0" borderId="0" xfId="1" applyNumberFormat="1" applyFont="1" applyFill="1" applyAlignment="1" applyProtection="1">
      <alignment horizontal="center" vertical="center"/>
      <protection locked="0"/>
    </xf>
    <xf numFmtId="164" fontId="142" fillId="0" borderId="0" xfId="1" applyNumberFormat="1" applyFont="1" applyFill="1" applyBorder="1" applyAlignment="1" applyProtection="1">
      <alignment horizontal="center"/>
      <protection locked="0"/>
    </xf>
    <xf numFmtId="0" fontId="142" fillId="0" borderId="0" xfId="0" applyFont="1" applyFill="1" applyBorder="1" applyAlignment="1" applyProtection="1">
      <alignment horizontal="center"/>
      <protection locked="0"/>
    </xf>
    <xf numFmtId="164" fontId="141" fillId="0" borderId="0" xfId="1" applyNumberFormat="1" applyFont="1" applyFill="1" applyBorder="1" applyAlignment="1" applyProtection="1">
      <alignment horizontal="center"/>
      <protection locked="0"/>
    </xf>
    <xf numFmtId="0" fontId="141" fillId="0" borderId="0" xfId="0" applyFont="1" applyProtection="1">
      <protection locked="0"/>
    </xf>
    <xf numFmtId="0" fontId="141" fillId="0" borderId="0" xfId="0" applyFont="1" applyFill="1" applyBorder="1" applyAlignment="1" applyProtection="1">
      <alignment horizontal="center"/>
      <protection locked="0"/>
    </xf>
    <xf numFmtId="164" fontId="142" fillId="0" borderId="0" xfId="1" applyNumberFormat="1" applyFont="1" applyFill="1" applyBorder="1" applyAlignment="1" applyProtection="1">
      <alignment horizontal="center" vertical="center"/>
      <protection locked="0"/>
    </xf>
    <xf numFmtId="164" fontId="142" fillId="0" borderId="0" xfId="1" applyNumberFormat="1" applyFont="1" applyFill="1" applyAlignment="1" applyProtection="1">
      <alignment horizontal="center"/>
      <protection locked="0"/>
    </xf>
    <xf numFmtId="0" fontId="141" fillId="0" borderId="0" xfId="0" applyFont="1" applyFill="1" applyAlignment="1" applyProtection="1">
      <alignment horizontal="center"/>
      <protection locked="0"/>
    </xf>
    <xf numFmtId="172" fontId="142" fillId="0" borderId="0" xfId="6" applyNumberFormat="1" applyFont="1" applyFill="1" applyAlignment="1">
      <alignment horizontal="right"/>
    </xf>
    <xf numFmtId="0" fontId="142" fillId="0" borderId="0" xfId="0" applyFont="1" applyFill="1" applyAlignment="1" applyProtection="1">
      <protection locked="0"/>
    </xf>
    <xf numFmtId="0" fontId="142" fillId="0" borderId="0" xfId="0" applyFont="1" applyBorder="1" applyProtection="1">
      <protection locked="0"/>
    </xf>
    <xf numFmtId="172" fontId="142" fillId="0" borderId="0" xfId="6" applyNumberFormat="1" applyFont="1" applyFill="1" applyBorder="1" applyAlignment="1">
      <alignment horizontal="right"/>
    </xf>
    <xf numFmtId="0" fontId="142" fillId="0" borderId="0" xfId="0" applyFont="1" applyFill="1" applyBorder="1" applyAlignment="1" applyProtection="1">
      <protection locked="0"/>
    </xf>
    <xf numFmtId="0" fontId="142" fillId="0" borderId="0" xfId="0" applyFont="1" applyFill="1" applyBorder="1" applyProtection="1">
      <protection locked="0"/>
    </xf>
    <xf numFmtId="0" fontId="142" fillId="0" borderId="0" xfId="0" applyFont="1" applyFill="1" applyProtection="1">
      <protection locked="0"/>
    </xf>
    <xf numFmtId="43" fontId="142" fillId="0" borderId="0" xfId="0" applyNumberFormat="1" applyFont="1" applyFill="1" applyProtection="1">
      <protection locked="0"/>
    </xf>
    <xf numFmtId="0" fontId="138" fillId="0" borderId="0" xfId="0" applyFont="1" applyAlignment="1" applyProtection="1">
      <alignment horizontal="center"/>
      <protection locked="0"/>
    </xf>
    <xf numFmtId="0" fontId="138" fillId="0" borderId="0" xfId="0" applyFont="1" applyFill="1" applyProtection="1">
      <protection locked="0"/>
    </xf>
    <xf numFmtId="0" fontId="137" fillId="0" borderId="0" xfId="7" applyNumberFormat="1" applyFont="1" applyAlignment="1">
      <alignment horizontal="centerContinuous"/>
    </xf>
    <xf numFmtId="0" fontId="143" fillId="0" borderId="0" xfId="7" applyNumberFormat="1" applyFont="1" applyFill="1" applyAlignment="1">
      <alignment horizontal="center"/>
    </xf>
    <xf numFmtId="0" fontId="143" fillId="0" borderId="0" xfId="7" applyNumberFormat="1" applyFont="1" applyFill="1" applyAlignment="1">
      <alignment horizontal="centerContinuous"/>
    </xf>
    <xf numFmtId="0" fontId="138" fillId="0" borderId="0" xfId="6" applyNumberFormat="1" applyFont="1"/>
    <xf numFmtId="0" fontId="138" fillId="0" borderId="0" xfId="6" applyNumberFormat="1" applyFont="1" applyFill="1" applyAlignment="1">
      <alignment horizontal="center"/>
    </xf>
    <xf numFmtId="0" fontId="138" fillId="0" borderId="0" xfId="6" applyNumberFormat="1" applyFont="1" applyFill="1"/>
    <xf numFmtId="0" fontId="138" fillId="0" borderId="0" xfId="6" applyNumberFormat="1" applyFont="1" applyAlignment="1">
      <alignment horizontal="center"/>
    </xf>
    <xf numFmtId="0" fontId="138" fillId="0" borderId="0" xfId="6" applyNumberFormat="1" applyFont="1" applyFill="1" applyBorder="1"/>
    <xf numFmtId="0" fontId="138" fillId="0" borderId="0" xfId="6" applyNumberFormat="1" applyFont="1" applyFill="1" applyBorder="1" applyAlignment="1">
      <alignment horizontal="center"/>
    </xf>
    <xf numFmtId="0" fontId="138" fillId="0" borderId="1" xfId="6" applyNumberFormat="1" applyFont="1" applyBorder="1" applyAlignment="1">
      <alignment horizontal="center"/>
    </xf>
    <xf numFmtId="0" fontId="138" fillId="0" borderId="1" xfId="6" applyNumberFormat="1" applyFont="1" applyFill="1" applyBorder="1" applyAlignment="1">
      <alignment horizontal="center"/>
    </xf>
    <xf numFmtId="0" fontId="137" fillId="0" borderId="0" xfId="10" quotePrefix="1" applyNumberFormat="1" applyFont="1" applyFill="1" applyBorder="1" applyAlignment="1">
      <alignment horizontal="center"/>
    </xf>
    <xf numFmtId="0" fontId="137" fillId="0" borderId="0" xfId="8" applyFont="1" applyAlignment="1">
      <alignment horizontal="left"/>
    </xf>
    <xf numFmtId="0" fontId="137" fillId="0" borderId="0" xfId="8" quotePrefix="1" applyFont="1" applyAlignment="1">
      <alignment horizontal="center"/>
    </xf>
    <xf numFmtId="0" fontId="137" fillId="0" borderId="0" xfId="8" quotePrefix="1" applyFont="1" applyFill="1" applyAlignment="1">
      <alignment horizontal="center"/>
    </xf>
    <xf numFmtId="0" fontId="138" fillId="0" borderId="0" xfId="6" applyFont="1"/>
    <xf numFmtId="169" fontId="138" fillId="0" borderId="0" xfId="6" applyNumberFormat="1" applyFont="1" applyFill="1" applyAlignment="1">
      <alignment horizontal="center"/>
    </xf>
    <xf numFmtId="0" fontId="138" fillId="0" borderId="0" xfId="6" applyFont="1" applyFill="1"/>
    <xf numFmtId="169" fontId="138" fillId="0" borderId="0" xfId="6" applyNumberFormat="1" applyFont="1" applyFill="1"/>
    <xf numFmtId="0" fontId="138" fillId="0" borderId="0" xfId="6" applyFont="1" applyAlignment="1">
      <alignment horizontal="left"/>
    </xf>
    <xf numFmtId="0" fontId="138" fillId="0" borderId="0" xfId="6" applyFont="1" applyAlignment="1">
      <alignment horizontal="center"/>
    </xf>
    <xf numFmtId="0" fontId="138" fillId="0" borderId="0" xfId="6" applyFont="1" applyFill="1" applyAlignment="1">
      <alignment horizontal="center"/>
    </xf>
    <xf numFmtId="167" fontId="138" fillId="0" borderId="0" xfId="6" applyNumberFormat="1" applyFont="1" applyFill="1" applyBorder="1"/>
    <xf numFmtId="168" fontId="138" fillId="0" borderId="0" xfId="6" applyNumberFormat="1" applyFont="1" applyAlignment="1">
      <alignment horizontal="right"/>
    </xf>
    <xf numFmtId="0" fontId="138" fillId="0" borderId="0" xfId="6" quotePrefix="1" applyFont="1" applyAlignment="1">
      <alignment horizontal="center"/>
    </xf>
    <xf numFmtId="0" fontId="138" fillId="0" borderId="0" xfId="6" quotePrefix="1" applyFont="1" applyFill="1" applyAlignment="1">
      <alignment horizontal="center"/>
    </xf>
    <xf numFmtId="0" fontId="138" fillId="0" borderId="1" xfId="6" applyFont="1" applyBorder="1" applyAlignment="1">
      <alignment horizontal="center"/>
    </xf>
    <xf numFmtId="0" fontId="138" fillId="0" borderId="1" xfId="6" applyFont="1" applyFill="1" applyBorder="1" applyAlignment="1">
      <alignment horizontal="center"/>
    </xf>
    <xf numFmtId="169" fontId="138" fillId="0" borderId="0" xfId="6" applyNumberFormat="1" applyFont="1" applyFill="1" applyBorder="1"/>
    <xf numFmtId="168" fontId="138" fillId="0" borderId="0" xfId="6" quotePrefix="1" applyNumberFormat="1" applyFont="1" applyFill="1" applyBorder="1" applyAlignment="1">
      <alignment horizontal="right"/>
    </xf>
    <xf numFmtId="0" fontId="138" fillId="0" borderId="0" xfId="6" applyFont="1" applyBorder="1"/>
    <xf numFmtId="0" fontId="138" fillId="0" borderId="0" xfId="6" applyFont="1" applyBorder="1" applyAlignment="1">
      <alignment horizontal="center"/>
    </xf>
    <xf numFmtId="168" fontId="138" fillId="0" borderId="0" xfId="6" quotePrefix="1" applyNumberFormat="1" applyFont="1" applyBorder="1" applyAlignment="1">
      <alignment horizontal="right"/>
    </xf>
    <xf numFmtId="0" fontId="138" fillId="0" borderId="0" xfId="6" applyFont="1" applyFill="1" applyBorder="1"/>
    <xf numFmtId="0" fontId="138" fillId="0" borderId="0" xfId="6" applyFont="1" applyFill="1" applyBorder="1" applyAlignment="1">
      <alignment horizontal="center"/>
    </xf>
    <xf numFmtId="169" fontId="138" fillId="0" borderId="0" xfId="6" quotePrefix="1" applyNumberFormat="1" applyFont="1" applyFill="1" applyBorder="1" applyAlignment="1">
      <alignment horizontal="fill"/>
    </xf>
    <xf numFmtId="0" fontId="138" fillId="0" borderId="0" xfId="6" applyFont="1" applyFill="1" applyAlignment="1">
      <alignment horizontal="left"/>
    </xf>
    <xf numFmtId="0" fontId="138" fillId="0" borderId="0" xfId="6" applyFont="1" applyFill="1" applyBorder="1" applyAlignment="1">
      <alignment horizontal="left"/>
    </xf>
    <xf numFmtId="0" fontId="138" fillId="0" borderId="0" xfId="6" applyFont="1" applyBorder="1" applyAlignment="1">
      <alignment horizontal="left"/>
    </xf>
    <xf numFmtId="0" fontId="138" fillId="0" borderId="0" xfId="6" quotePrefix="1" applyFont="1" applyFill="1" applyBorder="1" applyAlignment="1">
      <alignment horizontal="center"/>
    </xf>
    <xf numFmtId="0" fontId="138" fillId="0" borderId="1" xfId="6" applyFont="1" applyBorder="1" applyAlignment="1">
      <alignment horizontal="left"/>
    </xf>
    <xf numFmtId="0" fontId="138" fillId="0" borderId="1" xfId="6" applyFont="1" applyFill="1" applyBorder="1" applyAlignment="1">
      <alignment horizontal="left"/>
    </xf>
    <xf numFmtId="0" fontId="137" fillId="0" borderId="0" xfId="6" applyFont="1" applyAlignment="1">
      <alignment horizontal="left"/>
    </xf>
    <xf numFmtId="167" fontId="137" fillId="0" borderId="0" xfId="6" applyNumberFormat="1" applyFont="1" applyFill="1" applyBorder="1"/>
    <xf numFmtId="169" fontId="138" fillId="0" borderId="0" xfId="6" quotePrefix="1" applyNumberFormat="1" applyFont="1" applyFill="1" applyBorder="1" applyAlignment="1">
      <alignment horizontal="center"/>
    </xf>
    <xf numFmtId="169" fontId="138" fillId="0" borderId="0" xfId="6" quotePrefix="1" applyNumberFormat="1" applyFont="1" applyFill="1" applyAlignment="1">
      <alignment horizontal="fill"/>
    </xf>
    <xf numFmtId="0" fontId="138" fillId="0" borderId="0" xfId="6" quotePrefix="1" applyFont="1" applyBorder="1" applyAlignment="1">
      <alignment horizontal="center"/>
    </xf>
    <xf numFmtId="0" fontId="144" fillId="0" borderId="0" xfId="7" applyNumberFormat="1" applyFont="1" applyAlignment="1">
      <alignment horizontal="centerContinuous"/>
    </xf>
    <xf numFmtId="0" fontId="144" fillId="0" borderId="0" xfId="7" applyNumberFormat="1" applyFont="1" applyBorder="1" applyAlignment="1">
      <alignment horizontal="centerContinuous"/>
    </xf>
    <xf numFmtId="0" fontId="138" fillId="0" borderId="0" xfId="6" applyNumberFormat="1" applyFont="1" applyBorder="1"/>
    <xf numFmtId="0" fontId="137" fillId="0" borderId="0" xfId="10" applyNumberFormat="1" applyFont="1" applyFill="1" applyAlignment="1">
      <alignment horizontal="right"/>
    </xf>
    <xf numFmtId="0" fontId="137" fillId="0" borderId="0" xfId="10" applyNumberFormat="1" applyFont="1" applyFill="1" applyBorder="1" applyAlignment="1">
      <alignment horizontal="right"/>
    </xf>
    <xf numFmtId="169" fontId="138" fillId="0" borderId="0" xfId="6" applyNumberFormat="1" applyFont="1" applyFill="1" applyBorder="1" applyAlignment="1">
      <alignment horizontal="center"/>
    </xf>
    <xf numFmtId="168" fontId="138" fillId="0" borderId="0" xfId="6" applyNumberFormat="1" applyFont="1" applyFill="1" applyBorder="1" applyAlignment="1">
      <alignment horizontal="center"/>
    </xf>
    <xf numFmtId="168" fontId="138" fillId="0" borderId="0" xfId="6" applyNumberFormat="1" applyFont="1" applyFill="1" applyAlignment="1">
      <alignment horizontal="center"/>
    </xf>
    <xf numFmtId="168" fontId="138" fillId="0" borderId="0" xfId="1" applyNumberFormat="1" applyFont="1" applyFill="1" applyBorder="1" applyAlignment="1" applyProtection="1">
      <alignment horizontal="right"/>
      <protection locked="0"/>
    </xf>
    <xf numFmtId="164" fontId="138" fillId="0" borderId="0" xfId="1" applyNumberFormat="1" applyFont="1" applyFill="1" applyBorder="1" applyAlignment="1" applyProtection="1">
      <alignment horizontal="right"/>
      <protection locked="0"/>
    </xf>
    <xf numFmtId="171" fontId="138" fillId="0" borderId="0" xfId="6" applyNumberFormat="1" applyFont="1" applyFill="1" applyAlignment="1"/>
    <xf numFmtId="43" fontId="138" fillId="0" borderId="0" xfId="1" applyFont="1" applyFill="1" applyAlignment="1">
      <alignment horizontal="right"/>
    </xf>
    <xf numFmtId="171" fontId="138" fillId="0" borderId="0" xfId="6" applyNumberFormat="1" applyFont="1" applyFill="1" applyBorder="1" applyAlignment="1">
      <alignment horizontal="center"/>
    </xf>
    <xf numFmtId="171" fontId="138" fillId="0" borderId="0" xfId="6" applyNumberFormat="1" applyFont="1" applyFill="1" applyBorder="1" applyAlignment="1"/>
    <xf numFmtId="169" fontId="138" fillId="0" borderId="0" xfId="6" quotePrefix="1" applyNumberFormat="1" applyFont="1" applyFill="1" applyAlignment="1">
      <alignment horizontal="center"/>
    </xf>
    <xf numFmtId="169" fontId="138" fillId="0" borderId="0" xfId="154" applyNumberFormat="1" applyFont="1" applyFill="1"/>
    <xf numFmtId="169" fontId="138" fillId="0" borderId="0" xfId="154" applyNumberFormat="1" applyFont="1" applyFill="1" applyBorder="1"/>
    <xf numFmtId="169" fontId="138" fillId="0" borderId="0" xfId="154" applyNumberFormat="1" applyFont="1" applyFill="1" applyAlignment="1">
      <alignment horizontal="center"/>
    </xf>
    <xf numFmtId="169" fontId="138" fillId="0" borderId="0" xfId="154" applyNumberFormat="1" applyFont="1" applyFill="1" applyBorder="1" applyAlignment="1">
      <alignment horizontal="center"/>
    </xf>
    <xf numFmtId="169" fontId="138" fillId="0" borderId="0" xfId="4894" applyNumberFormat="1" applyFont="1" applyFill="1" applyAlignment="1">
      <alignment horizontal="center"/>
    </xf>
    <xf numFmtId="169" fontId="138" fillId="0" borderId="0" xfId="6" applyNumberFormat="1" applyFont="1" applyAlignment="1">
      <alignment horizontal="center"/>
    </xf>
    <xf numFmtId="169" fontId="138" fillId="0" borderId="0" xfId="6" applyNumberFormat="1" applyFont="1" applyBorder="1" applyAlignment="1">
      <alignment horizontal="center"/>
    </xf>
    <xf numFmtId="169" fontId="138" fillId="0" borderId="0" xfId="6" applyNumberFormat="1" applyFont="1"/>
    <xf numFmtId="169" fontId="138" fillId="0" borderId="0" xfId="6" applyNumberFormat="1" applyFont="1" applyBorder="1"/>
    <xf numFmtId="0" fontId="144" fillId="0" borderId="0" xfId="7" applyNumberFormat="1" applyFont="1" applyBorder="1" applyAlignment="1">
      <alignment horizontal="center"/>
    </xf>
    <xf numFmtId="0" fontId="138" fillId="0" borderId="0" xfId="6" applyNumberFormat="1" applyFont="1" applyBorder="1" applyAlignment="1">
      <alignment horizontal="center"/>
    </xf>
    <xf numFmtId="0" fontId="142" fillId="0" borderId="0" xfId="6" applyNumberFormat="1" applyFont="1"/>
    <xf numFmtId="0" fontId="142" fillId="0" borderId="0" xfId="6" applyNumberFormat="1" applyFont="1" applyAlignment="1">
      <alignment horizontal="center"/>
    </xf>
    <xf numFmtId="0" fontId="141" fillId="0" borderId="0" xfId="8" quotePrefix="1" applyNumberFormat="1" applyFont="1" applyBorder="1" applyAlignment="1">
      <alignment horizontal="center"/>
    </xf>
    <xf numFmtId="0" fontId="141" fillId="0" borderId="1" xfId="10" applyNumberFormat="1" applyFont="1" applyBorder="1" applyAlignment="1">
      <alignment horizontal="center"/>
    </xf>
    <xf numFmtId="0" fontId="142" fillId="0" borderId="0" xfId="6" applyNumberFormat="1" applyFont="1" applyBorder="1" applyAlignment="1">
      <alignment horizontal="center"/>
    </xf>
    <xf numFmtId="169" fontId="145" fillId="0" borderId="0" xfId="7" applyNumberFormat="1" applyFont="1"/>
    <xf numFmtId="0" fontId="141" fillId="0" borderId="0" xfId="7" applyFont="1" applyAlignment="1">
      <alignment horizontal="left"/>
    </xf>
    <xf numFmtId="0" fontId="141" fillId="0" borderId="0" xfId="7" quotePrefix="1" applyFont="1" applyAlignment="1">
      <alignment horizontal="center"/>
    </xf>
    <xf numFmtId="169" fontId="145" fillId="0" borderId="0" xfId="7" applyNumberFormat="1" applyFont="1" applyBorder="1" applyAlignment="1">
      <alignment horizontal="center"/>
    </xf>
    <xf numFmtId="169" fontId="142" fillId="0" borderId="0" xfId="6" applyNumberFormat="1" applyFont="1"/>
    <xf numFmtId="0" fontId="142" fillId="0" borderId="0" xfId="6" applyFont="1"/>
    <xf numFmtId="0" fontId="142" fillId="0" borderId="0" xfId="6" applyFont="1" applyAlignment="1">
      <alignment horizontal="center"/>
    </xf>
    <xf numFmtId="0" fontId="142" fillId="0" borderId="0" xfId="8" applyFont="1" applyAlignment="1">
      <alignment horizontal="left"/>
    </xf>
    <xf numFmtId="0" fontId="141" fillId="0" borderId="0" xfId="6" applyFont="1" applyAlignment="1">
      <alignment horizontal="left"/>
    </xf>
    <xf numFmtId="0" fontId="142" fillId="0" borderId="0" xfId="8" applyFont="1" applyFill="1" applyAlignment="1">
      <alignment horizontal="left"/>
    </xf>
    <xf numFmtId="0" fontId="141" fillId="0" borderId="0" xfId="8" applyFont="1" applyAlignment="1">
      <alignment horizontal="left"/>
    </xf>
    <xf numFmtId="0" fontId="141" fillId="0" borderId="0" xfId="8" quotePrefix="1" applyFont="1" applyAlignment="1">
      <alignment horizontal="left"/>
    </xf>
    <xf numFmtId="0" fontId="142" fillId="0" borderId="0" xfId="6" applyFont="1" applyAlignment="1">
      <alignment horizontal="left"/>
    </xf>
    <xf numFmtId="0" fontId="145" fillId="0" borderId="0" xfId="7" applyNumberFormat="1" applyFont="1" applyAlignment="1">
      <alignment horizontal="centerContinuous"/>
    </xf>
    <xf numFmtId="0" fontId="144" fillId="0" borderId="0" xfId="7" applyNumberFormat="1" applyFont="1" applyAlignment="1">
      <alignment horizontal="center"/>
    </xf>
    <xf numFmtId="0" fontId="144" fillId="0" borderId="0" xfId="7" applyNumberFormat="1" applyFont="1" applyFill="1" applyAlignment="1">
      <alignment horizontal="centerContinuous"/>
    </xf>
    <xf numFmtId="0" fontId="142" fillId="0" borderId="0" xfId="6" applyNumberFormat="1" applyFont="1" applyFill="1"/>
    <xf numFmtId="0" fontId="141" fillId="0" borderId="0" xfId="7" applyFont="1" applyFill="1" applyAlignment="1">
      <alignment horizontal="left"/>
    </xf>
    <xf numFmtId="0" fontId="142" fillId="0" borderId="0" xfId="6" applyFont="1" applyFill="1"/>
    <xf numFmtId="0" fontId="141" fillId="0" borderId="0" xfId="6" applyFont="1" applyFill="1" applyAlignment="1">
      <alignment horizontal="left"/>
    </xf>
    <xf numFmtId="0" fontId="141" fillId="0" borderId="0" xfId="8" applyFont="1" applyFill="1" applyAlignment="1">
      <alignment horizontal="left"/>
    </xf>
    <xf numFmtId="0" fontId="141" fillId="0" borderId="0" xfId="8" quotePrefix="1" applyFont="1" applyFill="1" applyAlignment="1">
      <alignment horizontal="left"/>
    </xf>
    <xf numFmtId="0" fontId="142" fillId="0" borderId="0" xfId="6" applyFont="1" applyFill="1" applyAlignment="1">
      <alignment horizontal="left"/>
    </xf>
    <xf numFmtId="179" fontId="142" fillId="0" borderId="0" xfId="1" applyNumberFormat="1" applyFont="1" applyFill="1" applyBorder="1" applyAlignment="1">
      <alignment horizontal="right"/>
    </xf>
    <xf numFmtId="0" fontId="140" fillId="0" borderId="0" xfId="0" applyFont="1" applyAlignment="1">
      <alignment horizontal="left"/>
    </xf>
    <xf numFmtId="0" fontId="137" fillId="0" borderId="0" xfId="0" applyFont="1"/>
    <xf numFmtId="0" fontId="140" fillId="0" borderId="0" xfId="0" applyFont="1" applyAlignment="1" applyProtection="1">
      <alignment horizontal="center"/>
      <protection locked="0"/>
    </xf>
    <xf numFmtId="0" fontId="140" fillId="0" borderId="0" xfId="0" applyFont="1" applyFill="1" applyAlignment="1" applyProtection="1">
      <alignment horizontal="center"/>
      <protection locked="0"/>
    </xf>
    <xf numFmtId="0" fontId="141" fillId="0" borderId="0" xfId="0" applyFont="1" applyFill="1" applyProtection="1">
      <protection locked="0"/>
    </xf>
    <xf numFmtId="0" fontId="138" fillId="0" borderId="0" xfId="0" applyFont="1" applyAlignment="1" applyProtection="1">
      <alignment horizontal="right"/>
      <protection locked="0"/>
    </xf>
    <xf numFmtId="0" fontId="140" fillId="0" borderId="0" xfId="415" applyFont="1" applyBorder="1" applyAlignment="1" applyProtection="1">
      <alignment horizontal="center"/>
      <protection locked="0"/>
    </xf>
    <xf numFmtId="0" fontId="146" fillId="0" borderId="0" xfId="0" applyFont="1"/>
    <xf numFmtId="167" fontId="142" fillId="0" borderId="0" xfId="5" applyNumberFormat="1" applyFont="1" applyFill="1"/>
    <xf numFmtId="164" fontId="146" fillId="0" borderId="0" xfId="1" applyNumberFormat="1" applyFont="1"/>
    <xf numFmtId="9" fontId="146" fillId="0" borderId="0" xfId="5" applyFont="1"/>
    <xf numFmtId="0" fontId="140" fillId="0" borderId="0" xfId="706" applyFont="1" applyBorder="1" applyAlignment="1" applyProtection="1">
      <alignment horizontal="center"/>
      <protection locked="0"/>
    </xf>
    <xf numFmtId="0" fontId="138" fillId="0" borderId="0" xfId="706" applyFont="1"/>
    <xf numFmtId="0" fontId="142" fillId="0" borderId="0" xfId="706" applyFont="1" applyFill="1"/>
    <xf numFmtId="0" fontId="146" fillId="0" borderId="0" xfId="706" applyFont="1"/>
    <xf numFmtId="0" fontId="138" fillId="0" borderId="0" xfId="144" applyFont="1"/>
    <xf numFmtId="0" fontId="138" fillId="0" borderId="0" xfId="706" applyFont="1" applyFill="1"/>
    <xf numFmtId="0" fontId="138" fillId="0" borderId="0" xfId="706" applyFont="1" applyAlignment="1"/>
    <xf numFmtId="0" fontId="140" fillId="0" borderId="0" xfId="0" applyFont="1"/>
    <xf numFmtId="0" fontId="140" fillId="0" borderId="0" xfId="0" applyFont="1" applyBorder="1"/>
    <xf numFmtId="0" fontId="147" fillId="0" borderId="0" xfId="0" applyFont="1"/>
    <xf numFmtId="0" fontId="147" fillId="0" borderId="0" xfId="0" applyFont="1" applyBorder="1"/>
    <xf numFmtId="0" fontId="147" fillId="0" borderId="0" xfId="0" applyFont="1" applyFill="1"/>
    <xf numFmtId="0" fontId="147" fillId="0" borderId="0" xfId="0" applyFont="1" applyFill="1" applyBorder="1"/>
    <xf numFmtId="0" fontId="138" fillId="0" borderId="0" xfId="0" applyFont="1" applyFill="1" applyBorder="1"/>
    <xf numFmtId="0" fontId="140" fillId="0" borderId="0" xfId="0" applyFont="1" applyFill="1"/>
    <xf numFmtId="0" fontId="137" fillId="0" borderId="0" xfId="144" applyFont="1" applyAlignment="1">
      <alignment horizontal="center"/>
    </xf>
    <xf numFmtId="0" fontId="137" fillId="0" borderId="0" xfId="144" applyFont="1" applyBorder="1" applyAlignment="1">
      <alignment horizontal="center"/>
    </xf>
    <xf numFmtId="0" fontId="138" fillId="0" borderId="0" xfId="144" applyFont="1" applyBorder="1" applyAlignment="1">
      <alignment horizontal="right"/>
    </xf>
    <xf numFmtId="0" fontId="138" fillId="0" borderId="0" xfId="144" applyFont="1" applyBorder="1" applyAlignment="1">
      <alignment horizontal="center"/>
    </xf>
    <xf numFmtId="0" fontId="137" fillId="0" borderId="1" xfId="144" applyFont="1" applyBorder="1" applyAlignment="1">
      <alignment horizontal="right"/>
    </xf>
    <xf numFmtId="0" fontId="137" fillId="0" borderId="0" xfId="144" applyFont="1" applyBorder="1" applyAlignment="1">
      <alignment horizontal="right"/>
    </xf>
    <xf numFmtId="166" fontId="138" fillId="0" borderId="0" xfId="144" applyNumberFormat="1" applyFont="1" applyFill="1" applyBorder="1" applyAlignment="1">
      <alignment horizontal="center"/>
    </xf>
    <xf numFmtId="0" fontId="138" fillId="0" borderId="0" xfId="144" applyFont="1" applyFill="1" applyBorder="1" applyAlignment="1">
      <alignment horizontal="center"/>
    </xf>
    <xf numFmtId="166" fontId="138" fillId="0" borderId="0" xfId="144" applyNumberFormat="1" applyFont="1" applyBorder="1" applyAlignment="1">
      <alignment horizontal="center"/>
    </xf>
    <xf numFmtId="0" fontId="137" fillId="0" borderId="0" xfId="144" applyFont="1" applyAlignment="1"/>
    <xf numFmtId="0" fontId="137" fillId="0" borderId="0" xfId="0" applyFont="1" applyAlignment="1"/>
    <xf numFmtId="0" fontId="141" fillId="0" borderId="0" xfId="0" applyFont="1" applyBorder="1" applyAlignment="1" applyProtection="1">
      <alignment horizontal="right"/>
      <protection locked="0"/>
    </xf>
    <xf numFmtId="172" fontId="29" fillId="0" borderId="0" xfId="0" applyNumberFormat="1" applyFont="1" applyFill="1" applyBorder="1" applyAlignment="1" applyProtection="1">
      <alignment horizontal="right"/>
    </xf>
    <xf numFmtId="172" fontId="114" fillId="0" borderId="0" xfId="6" applyNumberFormat="1" applyFont="1" applyFill="1" applyAlignment="1">
      <alignment horizontal="right"/>
    </xf>
    <xf numFmtId="0" fontId="117" fillId="0" borderId="0" xfId="0" applyNumberFormat="1" applyFont="1" applyFill="1" applyBorder="1" applyAlignment="1" applyProtection="1"/>
    <xf numFmtId="167" fontId="117" fillId="0" borderId="0" xfId="0" applyNumberFormat="1" applyFont="1" applyBorder="1"/>
    <xf numFmtId="167" fontId="117" fillId="0" borderId="0" xfId="5" applyNumberFormat="1" applyFont="1" applyFill="1" applyBorder="1"/>
    <xf numFmtId="0" fontId="117" fillId="0" borderId="0" xfId="0" applyFont="1" applyBorder="1"/>
    <xf numFmtId="0" fontId="117" fillId="0" borderId="0" xfId="0" applyFont="1"/>
    <xf numFmtId="0" fontId="149" fillId="0" borderId="0" xfId="0" applyFont="1" applyAlignment="1">
      <alignment horizontal="left" vertical="top"/>
    </xf>
    <xf numFmtId="0" fontId="149" fillId="0" borderId="0" xfId="0" applyFont="1" applyAlignment="1"/>
    <xf numFmtId="172" fontId="114" fillId="0" borderId="0" xfId="6" applyNumberFormat="1" applyFont="1" applyFill="1" applyAlignment="1">
      <alignment horizontal="right"/>
    </xf>
    <xf numFmtId="0" fontId="148" fillId="0" borderId="0" xfId="144" quotePrefix="1" applyFont="1" applyAlignment="1">
      <alignment horizontal="right"/>
    </xf>
    <xf numFmtId="0" fontId="148" fillId="0" borderId="1" xfId="144" applyFont="1" applyBorder="1" applyAlignment="1">
      <alignment horizontal="right"/>
    </xf>
    <xf numFmtId="164" fontId="117" fillId="0" borderId="0" xfId="1" applyNumberFormat="1" applyFont="1" applyFill="1"/>
    <xf numFmtId="166" fontId="117" fillId="0" borderId="0" xfId="144" applyNumberFormat="1" applyFont="1" applyFill="1" applyBorder="1" applyAlignment="1">
      <alignment horizontal="center"/>
    </xf>
    <xf numFmtId="0" fontId="117" fillId="0" borderId="0" xfId="144" applyFont="1" applyFill="1" applyBorder="1" applyAlignment="1">
      <alignment horizontal="center"/>
    </xf>
    <xf numFmtId="0" fontId="117" fillId="0" borderId="0" xfId="144" applyFont="1" applyFill="1"/>
    <xf numFmtId="0" fontId="117" fillId="0" borderId="0" xfId="144" applyFont="1" applyBorder="1" applyAlignment="1">
      <alignment horizontal="center"/>
    </xf>
    <xf numFmtId="0" fontId="117" fillId="0" borderId="0" xfId="144" applyFont="1"/>
    <xf numFmtId="0" fontId="148" fillId="0" borderId="3" xfId="144" applyFont="1" applyBorder="1" applyAlignment="1">
      <alignment horizontal="center"/>
    </xf>
    <xf numFmtId="166" fontId="117" fillId="0" borderId="0" xfId="144" applyNumberFormat="1" applyFont="1" applyBorder="1" applyAlignment="1">
      <alignment horizontal="center"/>
    </xf>
    <xf numFmtId="0" fontId="117" fillId="0" borderId="0" xfId="144" applyFont="1" applyBorder="1" applyAlignment="1">
      <alignment horizontal="right"/>
    </xf>
    <xf numFmtId="0" fontId="148" fillId="0" borderId="0" xfId="144" applyFont="1" applyAlignment="1">
      <alignment horizontal="right"/>
    </xf>
    <xf numFmtId="0" fontId="148" fillId="0" borderId="1" xfId="144" applyFont="1" applyBorder="1" applyAlignment="1">
      <alignment horizontal="center"/>
    </xf>
    <xf numFmtId="0" fontId="148" fillId="0" borderId="0" xfId="144" applyFont="1" applyAlignment="1"/>
    <xf numFmtId="164" fontId="117" fillId="0" borderId="0" xfId="2804" applyNumberFormat="1" applyFont="1" applyFill="1"/>
    <xf numFmtId="165" fontId="117" fillId="0" borderId="0" xfId="2804" applyNumberFormat="1" applyFont="1" applyFill="1"/>
    <xf numFmtId="164" fontId="117" fillId="0" borderId="0" xfId="2804" applyNumberFormat="1" applyFont="1" applyFill="1" applyBorder="1"/>
    <xf numFmtId="43" fontId="148" fillId="0" borderId="0" xfId="144" applyNumberFormat="1" applyFont="1" applyFill="1" applyBorder="1"/>
    <xf numFmtId="43" fontId="117" fillId="0" borderId="0" xfId="144" applyNumberFormat="1" applyFont="1" applyFill="1"/>
    <xf numFmtId="172" fontId="117" fillId="0" borderId="0" xfId="6" applyNumberFormat="1" applyFont="1" applyFill="1" applyAlignment="1">
      <alignment horizontal="right"/>
    </xf>
    <xf numFmtId="167" fontId="117" fillId="0" borderId="0" xfId="5" applyNumberFormat="1" applyFont="1"/>
    <xf numFmtId="0" fontId="117" fillId="0" borderId="2" xfId="144" applyFont="1" applyBorder="1" applyAlignment="1">
      <alignment horizontal="center"/>
    </xf>
    <xf numFmtId="0" fontId="148" fillId="0" borderId="0" xfId="144" applyFont="1" applyBorder="1" applyAlignment="1">
      <alignment horizontal="center"/>
    </xf>
    <xf numFmtId="0" fontId="148" fillId="0" borderId="0" xfId="144" applyFont="1"/>
    <xf numFmtId="167" fontId="117" fillId="0" borderId="0" xfId="144" applyNumberFormat="1" applyFont="1"/>
    <xf numFmtId="0" fontId="115" fillId="0" borderId="0" xfId="0" applyFont="1" applyAlignment="1" applyProtection="1">
      <alignment horizontal="center"/>
      <protection locked="0"/>
    </xf>
    <xf numFmtId="0" fontId="115" fillId="0" borderId="1" xfId="0" applyFont="1" applyBorder="1" applyAlignment="1" applyProtection="1">
      <alignment horizontal="center"/>
      <protection locked="0"/>
    </xf>
    <xf numFmtId="0" fontId="114" fillId="0" borderId="0" xfId="0" applyFont="1" applyAlignment="1" applyProtection="1">
      <alignment horizontal="center"/>
      <protection locked="0"/>
    </xf>
    <xf numFmtId="0" fontId="114" fillId="0" borderId="0" xfId="0" applyFont="1" applyProtection="1">
      <protection locked="0"/>
    </xf>
    <xf numFmtId="164" fontId="114" fillId="0" borderId="0" xfId="1" applyNumberFormat="1" applyFont="1" applyFill="1" applyAlignment="1" applyProtection="1">
      <alignment horizontal="center"/>
      <protection locked="0"/>
    </xf>
    <xf numFmtId="164" fontId="114" fillId="0" borderId="0" xfId="1" applyNumberFormat="1" applyFont="1" applyAlignment="1" applyProtection="1">
      <alignment horizontal="center"/>
      <protection locked="0"/>
    </xf>
    <xf numFmtId="164" fontId="114" fillId="0" borderId="0" xfId="1" applyNumberFormat="1" applyFont="1" applyFill="1" applyBorder="1" applyAlignment="1" applyProtection="1">
      <alignment horizontal="center"/>
      <protection locked="0"/>
    </xf>
    <xf numFmtId="0" fontId="114" fillId="0" borderId="0" xfId="0" applyFont="1" applyFill="1" applyAlignment="1" applyProtection="1">
      <alignment horizontal="center"/>
      <protection locked="0"/>
    </xf>
    <xf numFmtId="0" fontId="114" fillId="0" borderId="0" xfId="0" applyFont="1" applyFill="1" applyProtection="1">
      <protection locked="0"/>
    </xf>
    <xf numFmtId="0" fontId="114" fillId="0" borderId="1" xfId="0" applyFont="1" applyBorder="1" applyAlignment="1" applyProtection="1">
      <alignment horizontal="center"/>
      <protection locked="0"/>
    </xf>
    <xf numFmtId="0" fontId="115" fillId="0" borderId="3" xfId="0" applyFont="1" applyBorder="1" applyAlignment="1" applyProtection="1">
      <alignment horizontal="center"/>
      <protection locked="0"/>
    </xf>
    <xf numFmtId="0" fontId="114" fillId="0" borderId="0" xfId="0" applyFont="1" applyBorder="1" applyAlignment="1" applyProtection="1">
      <alignment horizontal="center"/>
      <protection locked="0"/>
    </xf>
    <xf numFmtId="0" fontId="114" fillId="0" borderId="0" xfId="0" applyFont="1" applyBorder="1" applyProtection="1">
      <protection locked="0"/>
    </xf>
    <xf numFmtId="0" fontId="115" fillId="0" borderId="0" xfId="0" applyFont="1" applyBorder="1" applyAlignment="1" applyProtection="1">
      <alignment horizontal="center"/>
      <protection locked="0"/>
    </xf>
    <xf numFmtId="0" fontId="115" fillId="0" borderId="0" xfId="0" applyFont="1" applyAlignment="1" applyProtection="1">
      <alignment horizontal="left" wrapText="1"/>
      <protection locked="0"/>
    </xf>
    <xf numFmtId="0" fontId="115" fillId="0" borderId="2" xfId="0" applyFont="1" applyBorder="1" applyAlignment="1" applyProtection="1">
      <alignment horizontal="center"/>
      <protection locked="0"/>
    </xf>
    <xf numFmtId="43" fontId="114" fillId="0" borderId="0" xfId="0" applyNumberFormat="1" applyFont="1" applyFill="1" applyProtection="1">
      <protection locked="0"/>
    </xf>
    <xf numFmtId="9" fontId="114" fillId="0" borderId="0" xfId="5" applyFont="1" applyAlignment="1" applyProtection="1">
      <alignment horizontal="center"/>
      <protection locked="0"/>
    </xf>
    <xf numFmtId="0" fontId="117" fillId="0" borderId="0" xfId="0" applyFont="1" applyProtection="1">
      <protection locked="0"/>
    </xf>
    <xf numFmtId="0" fontId="148" fillId="0" borderId="0" xfId="0" applyFont="1" applyAlignment="1"/>
    <xf numFmtId="0" fontId="148" fillId="0" borderId="0" xfId="0" applyFont="1" applyFill="1" applyBorder="1" applyAlignment="1">
      <alignment horizontal="right"/>
    </xf>
    <xf numFmtId="0" fontId="148" fillId="0" borderId="0" xfId="0" applyFont="1" applyBorder="1" applyAlignment="1">
      <alignment horizontal="right"/>
    </xf>
    <xf numFmtId="164" fontId="117" fillId="0" borderId="0" xfId="1" applyNumberFormat="1" applyFont="1" applyFill="1" applyBorder="1"/>
    <xf numFmtId="0" fontId="117" fillId="0" borderId="0" xfId="0" applyFont="1" applyBorder="1" applyAlignment="1">
      <alignment horizontal="center"/>
    </xf>
    <xf numFmtId="166" fontId="117" fillId="0" borderId="0" xfId="0" applyNumberFormat="1" applyFont="1" applyFill="1" applyBorder="1" applyAlignment="1">
      <alignment horizontal="center"/>
    </xf>
    <xf numFmtId="0" fontId="117" fillId="0" borderId="2" xfId="0" applyFont="1" applyFill="1" applyBorder="1" applyAlignment="1">
      <alignment horizontal="center"/>
    </xf>
    <xf numFmtId="0" fontId="117" fillId="0" borderId="0" xfId="0" applyFont="1" applyFill="1" applyBorder="1" applyAlignment="1">
      <alignment horizontal="center"/>
    </xf>
    <xf numFmtId="0" fontId="117" fillId="0" borderId="4" xfId="0" applyFont="1" applyFill="1" applyBorder="1" applyAlignment="1">
      <alignment horizontal="center"/>
    </xf>
    <xf numFmtId="0" fontId="148" fillId="0" borderId="0" xfId="0" applyFont="1" applyFill="1"/>
    <xf numFmtId="0" fontId="148" fillId="0" borderId="3" xfId="0" applyFont="1" applyFill="1" applyBorder="1" applyAlignment="1">
      <alignment horizontal="center"/>
    </xf>
    <xf numFmtId="0" fontId="115" fillId="0" borderId="0" xfId="0" applyFont="1" applyAlignment="1" applyProtection="1">
      <alignment horizontal="right"/>
      <protection locked="0"/>
    </xf>
    <xf numFmtId="0" fontId="115" fillId="0" borderId="1" xfId="0" applyFont="1" applyBorder="1" applyAlignment="1" applyProtection="1">
      <alignment horizontal="right"/>
      <protection locked="0"/>
    </xf>
    <xf numFmtId="0" fontId="115" fillId="0" borderId="0" xfId="0" applyFont="1" applyBorder="1" applyAlignment="1" applyProtection="1">
      <alignment horizontal="right"/>
      <protection locked="0"/>
    </xf>
    <xf numFmtId="164" fontId="114" fillId="0" borderId="0" xfId="1" applyNumberFormat="1" applyFont="1" applyFill="1" applyAlignment="1" applyProtection="1">
      <alignment horizontal="center" vertical="center"/>
      <protection locked="0"/>
    </xf>
    <xf numFmtId="164" fontId="114" fillId="0" borderId="0" xfId="1" applyNumberFormat="1" applyFont="1" applyFill="1" applyBorder="1" applyAlignment="1" applyProtection="1">
      <alignment horizontal="center" vertical="center"/>
      <protection locked="0"/>
    </xf>
    <xf numFmtId="0" fontId="114" fillId="0" borderId="1" xfId="0" applyFont="1" applyFill="1" applyBorder="1" applyAlignment="1" applyProtection="1">
      <alignment horizontal="center"/>
      <protection locked="0"/>
    </xf>
    <xf numFmtId="0" fontId="114" fillId="0" borderId="0" xfId="0" applyFont="1" applyFill="1" applyBorder="1" applyAlignment="1" applyProtection="1">
      <alignment horizontal="center"/>
      <protection locked="0"/>
    </xf>
    <xf numFmtId="164" fontId="115" fillId="0" borderId="0" xfId="1" applyNumberFormat="1" applyFont="1" applyFill="1" applyBorder="1" applyAlignment="1" applyProtection="1">
      <alignment horizontal="center"/>
      <protection locked="0"/>
    </xf>
    <xf numFmtId="0" fontId="115" fillId="0" borderId="0" xfId="0" applyFont="1" applyFill="1" applyProtection="1">
      <protection locked="0"/>
    </xf>
    <xf numFmtId="164" fontId="115" fillId="0" borderId="3" xfId="1" applyNumberFormat="1" applyFont="1" applyFill="1" applyBorder="1" applyAlignment="1" applyProtection="1">
      <alignment horizontal="center"/>
      <protection locked="0"/>
    </xf>
    <xf numFmtId="0" fontId="115" fillId="0" borderId="3" xfId="0" applyFont="1" applyFill="1" applyBorder="1" applyAlignment="1" applyProtection="1">
      <alignment horizontal="center"/>
      <protection locked="0"/>
    </xf>
    <xf numFmtId="0" fontId="115" fillId="0" borderId="0" xfId="0" applyFont="1" applyFill="1" applyBorder="1" applyAlignment="1" applyProtection="1">
      <alignment horizontal="center"/>
      <protection locked="0"/>
    </xf>
    <xf numFmtId="172" fontId="114" fillId="0" borderId="2" xfId="6" applyNumberFormat="1" applyFont="1" applyFill="1" applyBorder="1" applyAlignment="1">
      <alignment horizontal="right"/>
    </xf>
    <xf numFmtId="172" fontId="114" fillId="0" borderId="0" xfId="6" applyNumberFormat="1" applyFont="1" applyFill="1" applyBorder="1" applyAlignment="1">
      <alignment horizontal="right"/>
    </xf>
    <xf numFmtId="0" fontId="114" fillId="0" borderId="3" xfId="0" applyFont="1" applyFill="1" applyBorder="1" applyAlignment="1" applyProtection="1">
      <alignment horizontal="center"/>
      <protection locked="0"/>
    </xf>
    <xf numFmtId="0" fontId="114" fillId="0" borderId="0" xfId="0" applyFont="1" applyFill="1" applyBorder="1" applyProtection="1">
      <protection locked="0"/>
    </xf>
    <xf numFmtId="0" fontId="117" fillId="0" borderId="0" xfId="0" applyFont="1" applyFill="1" applyAlignment="1" applyProtection="1">
      <alignment horizontal="center"/>
      <protection locked="0"/>
    </xf>
    <xf numFmtId="0" fontId="115" fillId="0" borderId="0" xfId="0" applyFont="1" applyFill="1" applyAlignment="1" applyProtection="1">
      <alignment horizontal="right"/>
      <protection locked="0"/>
    </xf>
    <xf numFmtId="0" fontId="115" fillId="0" borderId="1" xfId="0" applyFont="1" applyFill="1" applyBorder="1" applyAlignment="1" applyProtection="1">
      <alignment horizontal="right"/>
      <protection locked="0"/>
    </xf>
    <xf numFmtId="0" fontId="114" fillId="0" borderId="0" xfId="0" applyFont="1" applyFill="1" applyAlignment="1" applyProtection="1">
      <protection locked="0"/>
    </xf>
    <xf numFmtId="0" fontId="114" fillId="0" borderId="1" xfId="0" applyFont="1" applyFill="1" applyBorder="1" applyAlignment="1" applyProtection="1">
      <protection locked="0"/>
    </xf>
    <xf numFmtId="0" fontId="114" fillId="0" borderId="3" xfId="0" applyFont="1" applyFill="1" applyBorder="1" applyAlignment="1" applyProtection="1">
      <protection locked="0"/>
    </xf>
    <xf numFmtId="0" fontId="114" fillId="0" borderId="0" xfId="0" applyFont="1" applyFill="1" applyBorder="1" applyAlignment="1" applyProtection="1">
      <protection locked="0"/>
    </xf>
    <xf numFmtId="0" fontId="135" fillId="0" borderId="0" xfId="6" applyFont="1" applyAlignment="1">
      <alignment horizontal="left" vertical="top"/>
    </xf>
    <xf numFmtId="0" fontId="135" fillId="0" borderId="0" xfId="6" applyFont="1" applyFill="1" applyAlignment="1">
      <alignment horizontal="left"/>
    </xf>
    <xf numFmtId="0" fontId="114" fillId="0" borderId="0" xfId="6" applyFont="1" applyAlignment="1">
      <alignment horizontal="left"/>
    </xf>
    <xf numFmtId="172" fontId="114" fillId="0" borderId="1" xfId="6" applyNumberFormat="1" applyFont="1" applyFill="1" applyBorder="1" applyAlignment="1">
      <alignment horizontal="right"/>
    </xf>
    <xf numFmtId="0" fontId="150" fillId="0" borderId="0" xfId="6" applyFont="1" applyAlignment="1">
      <alignment horizontal="left"/>
    </xf>
    <xf numFmtId="0" fontId="115" fillId="0" borderId="0" xfId="6" applyFont="1" applyAlignment="1">
      <alignment horizontal="left"/>
    </xf>
    <xf numFmtId="172" fontId="115" fillId="0" borderId="0" xfId="6" applyNumberFormat="1" applyFont="1" applyFill="1" applyAlignment="1">
      <alignment horizontal="right"/>
    </xf>
    <xf numFmtId="0" fontId="135" fillId="0" borderId="0" xfId="6" applyFont="1" applyAlignment="1">
      <alignment horizontal="left"/>
    </xf>
    <xf numFmtId="172" fontId="115" fillId="0" borderId="2" xfId="6" applyNumberFormat="1" applyFont="1" applyFill="1" applyBorder="1" applyAlignment="1">
      <alignment horizontal="right"/>
    </xf>
    <xf numFmtId="0" fontId="150" fillId="0" borderId="0" xfId="415" applyFont="1" applyBorder="1" applyAlignment="1" applyProtection="1">
      <alignment horizontal="center"/>
      <protection locked="0"/>
    </xf>
    <xf numFmtId="0" fontId="150" fillId="0" borderId="0" xfId="415" applyFont="1"/>
    <xf numFmtId="0" fontId="135" fillId="0" borderId="0" xfId="415" applyFont="1" applyAlignment="1">
      <alignment horizontal="center"/>
    </xf>
    <xf numFmtId="164" fontId="135" fillId="0" borderId="0" xfId="1" applyNumberFormat="1" applyFont="1" applyAlignment="1">
      <alignment horizontal="left" vertical="top"/>
    </xf>
    <xf numFmtId="0" fontId="117" fillId="0" borderId="0" xfId="415" applyFont="1"/>
    <xf numFmtId="0" fontId="135" fillId="0" borderId="0" xfId="415" applyFont="1"/>
    <xf numFmtId="0" fontId="150" fillId="0" borderId="0" xfId="415" applyFont="1" applyAlignment="1">
      <alignment horizontal="center"/>
    </xf>
    <xf numFmtId="172" fontId="115" fillId="0" borderId="6" xfId="6" applyNumberFormat="1" applyFont="1" applyFill="1" applyBorder="1" applyAlignment="1">
      <alignment horizontal="right"/>
    </xf>
    <xf numFmtId="172" fontId="114" fillId="0" borderId="0" xfId="5" applyNumberFormat="1" applyFont="1" applyFill="1" applyBorder="1"/>
    <xf numFmtId="0" fontId="135" fillId="0" borderId="0" xfId="6" applyFont="1" applyAlignment="1">
      <alignment horizontal="left" vertical="center"/>
    </xf>
    <xf numFmtId="43" fontId="114" fillId="0" borderId="0" xfId="1" applyFont="1" applyFill="1" applyAlignment="1">
      <alignment horizontal="right"/>
    </xf>
    <xf numFmtId="0" fontId="135" fillId="0" borderId="1" xfId="415" applyFont="1" applyBorder="1" applyAlignment="1">
      <alignment horizontal="center"/>
    </xf>
    <xf numFmtId="0" fontId="150" fillId="0" borderId="2" xfId="415" applyFont="1" applyBorder="1" applyAlignment="1">
      <alignment horizontal="center"/>
    </xf>
    <xf numFmtId="172" fontId="114" fillId="0" borderId="0" xfId="5" applyNumberFormat="1" applyFont="1" applyFill="1"/>
    <xf numFmtId="10" fontId="135" fillId="0" borderId="0" xfId="5" applyNumberFormat="1" applyFont="1"/>
    <xf numFmtId="40" fontId="135" fillId="0" borderId="0" xfId="4" applyNumberFormat="1" applyFont="1" applyAlignment="1">
      <alignment horizontal="left"/>
    </xf>
    <xf numFmtId="0" fontId="135" fillId="0" borderId="0" xfId="415" applyFont="1" applyBorder="1" applyAlignment="1">
      <alignment horizontal="center"/>
    </xf>
    <xf numFmtId="164" fontId="114" fillId="0" borderId="0" xfId="1" applyNumberFormat="1" applyFont="1" applyFill="1" applyBorder="1"/>
    <xf numFmtId="167" fontId="114" fillId="0" borderId="0" xfId="5" applyNumberFormat="1" applyFont="1" applyFill="1" applyBorder="1"/>
    <xf numFmtId="0" fontId="135" fillId="0" borderId="0" xfId="415" applyFont="1" applyBorder="1"/>
    <xf numFmtId="0" fontId="135" fillId="0" borderId="0" xfId="0" applyFont="1"/>
    <xf numFmtId="43" fontId="135" fillId="0" borderId="0" xfId="1" applyFont="1"/>
    <xf numFmtId="43" fontId="135" fillId="0" borderId="0" xfId="1" applyFont="1" applyBorder="1"/>
    <xf numFmtId="164" fontId="115" fillId="0" borderId="0" xfId="1" applyNumberFormat="1" applyFont="1" applyFill="1" applyBorder="1" applyAlignment="1">
      <alignment horizontal="center"/>
    </xf>
    <xf numFmtId="0" fontId="114" fillId="0" borderId="0" xfId="415" applyFont="1" applyFill="1" applyAlignment="1">
      <alignment horizontal="right"/>
    </xf>
    <xf numFmtId="9" fontId="114" fillId="0" borderId="0" xfId="5" applyFont="1" applyFill="1" applyAlignment="1">
      <alignment horizontal="right"/>
    </xf>
    <xf numFmtId="0" fontId="24" fillId="0" borderId="0" xfId="0" applyNumberFormat="1" applyFont="1" applyFill="1" applyBorder="1" applyAlignment="1" applyProtection="1">
      <alignment horizontal="right"/>
      <protection locked="0"/>
    </xf>
    <xf numFmtId="0" fontId="24" fillId="0" borderId="30" xfId="0" applyNumberFormat="1" applyFont="1" applyFill="1" applyBorder="1" applyAlignment="1" applyProtection="1">
      <alignment horizontal="right"/>
      <protection locked="0"/>
    </xf>
    <xf numFmtId="0" fontId="50" fillId="0" borderId="0" xfId="0" applyNumberFormat="1" applyFont="1" applyFill="1" applyBorder="1" applyAlignment="1" applyProtection="1">
      <alignment horizontal="center"/>
      <protection locked="0"/>
    </xf>
    <xf numFmtId="164" fontId="50" fillId="0" borderId="0" xfId="0" applyNumberFormat="1" applyFont="1" applyFill="1" applyBorder="1" applyAlignment="1" applyProtection="1">
      <alignment horizontal="center"/>
      <protection locked="0"/>
    </xf>
    <xf numFmtId="164" fontId="114" fillId="0" borderId="0" xfId="1" applyNumberFormat="1" applyFont="1" applyBorder="1" applyAlignment="1" applyProtection="1">
      <alignment horizontal="center"/>
      <protection locked="0"/>
    </xf>
    <xf numFmtId="0" fontId="117" fillId="0" borderId="0" xfId="0" applyFont="1" applyFill="1" applyAlignment="1">
      <alignment horizontal="center"/>
    </xf>
    <xf numFmtId="0" fontId="115" fillId="0" borderId="0" xfId="0" applyFont="1" applyProtection="1">
      <protection locked="0"/>
    </xf>
    <xf numFmtId="164" fontId="115" fillId="0" borderId="3" xfId="1" applyNumberFormat="1" applyFont="1" applyBorder="1" applyAlignment="1" applyProtection="1">
      <alignment horizontal="center"/>
      <protection locked="0"/>
    </xf>
    <xf numFmtId="164" fontId="114" fillId="0" borderId="1" xfId="1" applyNumberFormat="1" applyFont="1" applyBorder="1" applyAlignment="1" applyProtection="1">
      <alignment horizontal="center" vertical="center"/>
      <protection locked="0"/>
    </xf>
    <xf numFmtId="0" fontId="150" fillId="0" borderId="0" xfId="0" applyFont="1" applyFill="1" applyAlignment="1" applyProtection="1">
      <alignment horizontal="center"/>
      <protection locked="0"/>
    </xf>
    <xf numFmtId="0" fontId="150" fillId="0" borderId="0" xfId="0" applyFont="1" applyAlignment="1" applyProtection="1">
      <alignment horizontal="center"/>
      <protection locked="0"/>
    </xf>
    <xf numFmtId="0" fontId="117" fillId="0" borderId="0" xfId="0" applyFont="1" applyAlignment="1" applyProtection="1">
      <alignment horizontal="right"/>
      <protection locked="0"/>
    </xf>
    <xf numFmtId="0" fontId="115" fillId="0" borderId="0" xfId="0" applyFont="1" applyFill="1" applyAlignment="1" applyProtection="1">
      <protection locked="0"/>
    </xf>
    <xf numFmtId="0" fontId="115" fillId="0" borderId="1" xfId="0" applyFont="1" applyFill="1" applyBorder="1" applyAlignment="1" applyProtection="1">
      <alignment horizontal="center"/>
      <protection locked="0"/>
    </xf>
    <xf numFmtId="168" fontId="16" fillId="0" borderId="0" xfId="0" applyNumberFormat="1" applyFont="1" applyFill="1" applyBorder="1" applyAlignment="1" applyProtection="1">
      <protection locked="0"/>
    </xf>
    <xf numFmtId="164" fontId="50" fillId="0" borderId="0" xfId="1" applyNumberFormat="1" applyFont="1" applyFill="1" applyAlignment="1" applyProtection="1">
      <alignment horizontal="center" vertical="center"/>
      <protection locked="0"/>
    </xf>
    <xf numFmtId="0" fontId="114" fillId="0" borderId="0" xfId="0" applyFont="1" applyAlignment="1" applyProtection="1">
      <alignment horizontal="right"/>
      <protection locked="0"/>
    </xf>
    <xf numFmtId="164" fontId="114" fillId="0" borderId="0" xfId="1" applyNumberFormat="1" applyFont="1" applyAlignment="1" applyProtection="1">
      <alignment horizontal="right"/>
      <protection locked="0"/>
    </xf>
    <xf numFmtId="164" fontId="114" fillId="0" borderId="1" xfId="1" applyNumberFormat="1" applyFont="1" applyBorder="1" applyAlignment="1" applyProtection="1">
      <alignment horizontal="right"/>
      <protection locked="0"/>
    </xf>
    <xf numFmtId="164" fontId="114" fillId="0" borderId="0" xfId="1" applyNumberFormat="1" applyFont="1" applyBorder="1" applyAlignment="1" applyProtection="1">
      <alignment horizontal="right"/>
      <protection locked="0"/>
    </xf>
    <xf numFmtId="164" fontId="115" fillId="0" borderId="0" xfId="1" applyNumberFormat="1" applyFont="1" applyBorder="1" applyAlignment="1" applyProtection="1">
      <alignment horizontal="right"/>
      <protection locked="0"/>
    </xf>
    <xf numFmtId="0" fontId="114" fillId="0" borderId="6" xfId="0" applyFont="1" applyBorder="1" applyAlignment="1" applyProtection="1">
      <alignment horizontal="right"/>
      <protection locked="0"/>
    </xf>
    <xf numFmtId="164" fontId="115" fillId="0" borderId="0" xfId="1" applyNumberFormat="1" applyFont="1" applyAlignment="1" applyProtection="1">
      <alignment horizontal="right"/>
      <protection locked="0"/>
    </xf>
    <xf numFmtId="164" fontId="115" fillId="0" borderId="0" xfId="1" applyNumberFormat="1" applyFont="1" applyBorder="1" applyAlignment="1" applyProtection="1">
      <alignment horizontal="center"/>
      <protection locked="0"/>
    </xf>
    <xf numFmtId="172" fontId="114" fillId="0" borderId="0" xfId="6" applyNumberFormat="1" applyFont="1" applyBorder="1" applyAlignment="1">
      <alignment horizontal="right"/>
    </xf>
    <xf numFmtId="0" fontId="114" fillId="0" borderId="0" xfId="0" applyFont="1" applyFill="1" applyAlignment="1" applyProtection="1">
      <alignment horizontal="right"/>
      <protection locked="0"/>
    </xf>
    <xf numFmtId="43" fontId="114" fillId="0" borderId="0" xfId="1" applyFont="1" applyFill="1" applyAlignment="1" applyProtection="1">
      <alignment horizontal="center"/>
      <protection locked="0"/>
    </xf>
    <xf numFmtId="172" fontId="55" fillId="0" borderId="0" xfId="0" applyNumberFormat="1" applyFont="1" applyFill="1" applyBorder="1" applyAlignment="1" applyProtection="1">
      <alignment horizontal="right"/>
    </xf>
    <xf numFmtId="172" fontId="55" fillId="0" borderId="36" xfId="0" applyNumberFormat="1" applyFont="1" applyFill="1" applyBorder="1" applyAlignment="1" applyProtection="1">
      <alignment horizontal="right"/>
    </xf>
    <xf numFmtId="43" fontId="50" fillId="0" borderId="0" xfId="0" applyNumberFormat="1" applyFont="1" applyFill="1" applyBorder="1" applyAlignment="1" applyProtection="1">
      <protection locked="0"/>
    </xf>
    <xf numFmtId="0" fontId="117" fillId="0" borderId="0" xfId="0" applyFont="1" applyAlignment="1" applyProtection="1">
      <alignment horizontal="center"/>
      <protection locked="0"/>
    </xf>
    <xf numFmtId="0" fontId="114" fillId="0" borderId="3" xfId="0" applyFont="1" applyBorder="1" applyAlignment="1" applyProtection="1">
      <alignment horizontal="center"/>
      <protection locked="0"/>
    </xf>
    <xf numFmtId="0" fontId="117" fillId="0" borderId="0" xfId="0" applyFont="1" applyFill="1" applyProtection="1">
      <protection locked="0"/>
    </xf>
    <xf numFmtId="0" fontId="114" fillId="0" borderId="7" xfId="0" applyFont="1" applyBorder="1" applyAlignment="1" applyProtection="1">
      <alignment horizontal="center"/>
      <protection locked="0"/>
    </xf>
    <xf numFmtId="0" fontId="115" fillId="0" borderId="6" xfId="0" applyFont="1" applyBorder="1" applyAlignment="1" applyProtection="1">
      <alignment horizontal="center"/>
      <protection locked="0"/>
    </xf>
    <xf numFmtId="0" fontId="148" fillId="0" borderId="0" xfId="10" applyNumberFormat="1" applyFont="1" applyAlignment="1">
      <alignment horizontal="right"/>
    </xf>
    <xf numFmtId="0" fontId="148" fillId="0" borderId="1" xfId="0" applyFont="1" applyBorder="1" applyAlignment="1" applyProtection="1">
      <alignment horizontal="right"/>
      <protection locked="0"/>
    </xf>
    <xf numFmtId="0" fontId="117" fillId="0" borderId="0" xfId="6" applyNumberFormat="1" applyFont="1"/>
    <xf numFmtId="0" fontId="117" fillId="0" borderId="0" xfId="6" applyFont="1"/>
    <xf numFmtId="168" fontId="117" fillId="0" borderId="0" xfId="6" applyNumberFormat="1" applyFont="1" applyFill="1" applyAlignment="1">
      <alignment horizontal="right"/>
    </xf>
    <xf numFmtId="168" fontId="117" fillId="0" borderId="0" xfId="6" applyNumberFormat="1" applyFont="1" applyFill="1" applyBorder="1" applyAlignment="1">
      <alignment horizontal="right"/>
    </xf>
    <xf numFmtId="168" fontId="117" fillId="0" borderId="1" xfId="6" applyNumberFormat="1" applyFont="1" applyBorder="1" applyAlignment="1">
      <alignment horizontal="right"/>
    </xf>
    <xf numFmtId="168" fontId="117" fillId="0" borderId="0" xfId="6" applyNumberFormat="1" applyFont="1" applyAlignment="1">
      <alignment horizontal="right"/>
    </xf>
    <xf numFmtId="168" fontId="117" fillId="0" borderId="0" xfId="6" applyNumberFormat="1" applyFont="1" applyBorder="1" applyAlignment="1">
      <alignment horizontal="right"/>
    </xf>
    <xf numFmtId="168" fontId="117" fillId="0" borderId="0" xfId="6" quotePrefix="1" applyNumberFormat="1" applyFont="1" applyBorder="1" applyAlignment="1">
      <alignment horizontal="right"/>
    </xf>
    <xf numFmtId="168" fontId="117" fillId="0" borderId="0" xfId="6" quotePrefix="1" applyNumberFormat="1" applyFont="1" applyFill="1" applyBorder="1" applyAlignment="1">
      <alignment horizontal="right"/>
    </xf>
    <xf numFmtId="168" fontId="117" fillId="0" borderId="1" xfId="6" quotePrefix="1" applyNumberFormat="1" applyFont="1" applyFill="1" applyBorder="1" applyAlignment="1">
      <alignment horizontal="right"/>
    </xf>
    <xf numFmtId="168" fontId="117" fillId="0" borderId="1" xfId="6" quotePrefix="1" applyNumberFormat="1" applyFont="1" applyBorder="1" applyAlignment="1">
      <alignment horizontal="right"/>
    </xf>
    <xf numFmtId="168" fontId="148" fillId="0" borderId="2" xfId="6" applyNumberFormat="1" applyFont="1" applyBorder="1" applyAlignment="1">
      <alignment horizontal="right"/>
    </xf>
    <xf numFmtId="168" fontId="148" fillId="0" borderId="2" xfId="6" applyNumberFormat="1" applyFont="1" applyFill="1" applyBorder="1" applyAlignment="1">
      <alignment horizontal="right"/>
    </xf>
    <xf numFmtId="0" fontId="148" fillId="0" borderId="0" xfId="8" applyFont="1" applyAlignment="1">
      <alignment horizontal="left"/>
    </xf>
    <xf numFmtId="168" fontId="117" fillId="0" borderId="6" xfId="6" applyNumberFormat="1" applyFont="1" applyFill="1" applyBorder="1" applyAlignment="1">
      <alignment horizontal="right"/>
    </xf>
    <xf numFmtId="0" fontId="117" fillId="0" borderId="0" xfId="6" applyFont="1" applyAlignment="1">
      <alignment horizontal="center"/>
    </xf>
    <xf numFmtId="0" fontId="117" fillId="0" borderId="0" xfId="6" applyFont="1" applyAlignment="1">
      <alignment horizontal="left"/>
    </xf>
    <xf numFmtId="0" fontId="148" fillId="0" borderId="0" xfId="6" applyFont="1" applyAlignment="1">
      <alignment horizontal="left"/>
    </xf>
    <xf numFmtId="0" fontId="148" fillId="0" borderId="2" xfId="6" applyFont="1" applyBorder="1" applyAlignment="1">
      <alignment horizontal="center"/>
    </xf>
    <xf numFmtId="168" fontId="29" fillId="0" borderId="0" xfId="0" applyNumberFormat="1" applyFont="1" applyFill="1" applyBorder="1" applyAlignment="1" applyProtection="1">
      <alignment horizontal="right"/>
    </xf>
    <xf numFmtId="168" fontId="29" fillId="0" borderId="34" xfId="0" applyNumberFormat="1" applyFont="1" applyFill="1" applyBorder="1" applyAlignment="1" applyProtection="1">
      <alignment horizontal="right"/>
    </xf>
    <xf numFmtId="0" fontId="117" fillId="0" borderId="0" xfId="6" quotePrefix="1" applyFont="1" applyFill="1" applyAlignment="1">
      <alignment horizontal="center"/>
    </xf>
    <xf numFmtId="0" fontId="117" fillId="0" borderId="0" xfId="6" applyFont="1" applyFill="1" applyAlignment="1">
      <alignment horizontal="center"/>
    </xf>
    <xf numFmtId="0" fontId="148" fillId="0" borderId="2" xfId="6" applyFont="1" applyFill="1" applyBorder="1" applyAlignment="1">
      <alignment horizontal="center"/>
    </xf>
    <xf numFmtId="0" fontId="117" fillId="0" borderId="0" xfId="6" applyNumberFormat="1" applyFont="1" applyFill="1" applyAlignment="1">
      <alignment horizontal="center"/>
    </xf>
    <xf numFmtId="0" fontId="117" fillId="0" borderId="1" xfId="6" applyNumberFormat="1" applyFont="1" applyFill="1" applyBorder="1" applyAlignment="1">
      <alignment horizontal="center"/>
    </xf>
    <xf numFmtId="0" fontId="148" fillId="0" borderId="0" xfId="8" quotePrefix="1" applyFont="1" applyFill="1" applyAlignment="1">
      <alignment horizontal="center"/>
    </xf>
    <xf numFmtId="169" fontId="117" fillId="0" borderId="0" xfId="6" applyNumberFormat="1" applyFont="1" applyFill="1" applyAlignment="1">
      <alignment horizontal="center"/>
    </xf>
    <xf numFmtId="0" fontId="117" fillId="0" borderId="0" xfId="6" applyFont="1" applyFill="1"/>
    <xf numFmtId="168" fontId="117" fillId="0" borderId="0" xfId="0" applyNumberFormat="1" applyFont="1" applyFill="1" applyBorder="1" applyAlignment="1" applyProtection="1">
      <alignment horizontal="right"/>
    </xf>
    <xf numFmtId="0" fontId="117" fillId="0" borderId="1" xfId="6" applyFont="1" applyFill="1" applyBorder="1" applyAlignment="1">
      <alignment horizontal="center"/>
    </xf>
    <xf numFmtId="0" fontId="25" fillId="0" borderId="0" xfId="0" applyFont="1" applyAlignment="1" applyProtection="1">
      <alignment horizontal="right"/>
      <protection locked="0"/>
    </xf>
    <xf numFmtId="168" fontId="117" fillId="0" borderId="34" xfId="0" applyNumberFormat="1" applyFont="1" applyFill="1" applyBorder="1" applyAlignment="1" applyProtection="1">
      <alignment horizontal="right"/>
    </xf>
    <xf numFmtId="168" fontId="16" fillId="0" borderId="0" xfId="6" applyNumberFormat="1" applyFont="1" applyAlignment="1">
      <alignment horizontal="right"/>
    </xf>
    <xf numFmtId="168" fontId="16" fillId="0" borderId="0" xfId="0" applyNumberFormat="1" applyFont="1" applyFill="1" applyBorder="1" applyAlignment="1" applyProtection="1">
      <alignment horizontal="right"/>
    </xf>
    <xf numFmtId="168" fontId="16" fillId="0" borderId="34" xfId="0" applyNumberFormat="1" applyFont="1" applyFill="1" applyBorder="1" applyAlignment="1" applyProtection="1">
      <alignment horizontal="right"/>
    </xf>
    <xf numFmtId="168" fontId="29" fillId="0" borderId="37" xfId="0" applyNumberFormat="1" applyFont="1" applyFill="1" applyBorder="1" applyAlignment="1" applyProtection="1">
      <alignment horizontal="right"/>
    </xf>
    <xf numFmtId="168" fontId="16" fillId="0" borderId="0" xfId="6" quotePrefix="1" applyNumberFormat="1" applyFont="1" applyFill="1" applyBorder="1" applyAlignment="1">
      <alignment horizontal="right"/>
    </xf>
    <xf numFmtId="0" fontId="16" fillId="0" borderId="0" xfId="6" applyFont="1"/>
    <xf numFmtId="168" fontId="25" fillId="0" borderId="2" xfId="6" applyNumberFormat="1" applyFont="1" applyBorder="1" applyAlignment="1">
      <alignment horizontal="right"/>
    </xf>
    <xf numFmtId="0" fontId="25" fillId="0" borderId="2" xfId="6" applyFont="1" applyFill="1" applyBorder="1" applyAlignment="1">
      <alignment horizontal="center"/>
    </xf>
    <xf numFmtId="0" fontId="16" fillId="0" borderId="0" xfId="6" applyNumberFormat="1" applyFont="1"/>
    <xf numFmtId="168" fontId="25" fillId="0" borderId="2" xfId="6" applyNumberFormat="1" applyFont="1" applyFill="1" applyBorder="1" applyAlignment="1">
      <alignment horizontal="right"/>
    </xf>
    <xf numFmtId="169" fontId="16" fillId="0" borderId="0" xfId="6" applyNumberFormat="1" applyFont="1" applyFill="1"/>
    <xf numFmtId="0" fontId="25" fillId="0" borderId="2" xfId="6" applyFont="1" applyBorder="1" applyAlignment="1">
      <alignment horizontal="center"/>
    </xf>
    <xf numFmtId="0" fontId="25" fillId="0" borderId="0" xfId="38117" applyFont="1" applyAlignment="1" applyProtection="1">
      <alignment horizontal="right"/>
      <protection locked="0"/>
    </xf>
    <xf numFmtId="0" fontId="25" fillId="0" borderId="1" xfId="38117" applyFont="1" applyBorder="1" applyAlignment="1" applyProtection="1">
      <alignment horizontal="right"/>
      <protection locked="0"/>
    </xf>
    <xf numFmtId="0" fontId="16" fillId="0" borderId="0" xfId="6" quotePrefix="1" applyFont="1" applyFill="1" applyBorder="1" applyAlignment="1">
      <alignment horizontal="center"/>
    </xf>
    <xf numFmtId="0" fontId="16" fillId="0" borderId="0" xfId="6" quotePrefix="1" applyFont="1" applyBorder="1" applyAlignment="1">
      <alignment horizontal="center"/>
    </xf>
    <xf numFmtId="0" fontId="16" fillId="0" borderId="0" xfId="6" quotePrefix="1" applyFont="1" applyFill="1" applyAlignment="1">
      <alignment horizontal="center"/>
    </xf>
    <xf numFmtId="0" fontId="16" fillId="0" borderId="0" xfId="6" applyFont="1" applyFill="1" applyAlignment="1">
      <alignment horizontal="center"/>
    </xf>
    <xf numFmtId="0" fontId="16" fillId="0" borderId="1" xfId="6" applyFont="1" applyFill="1" applyBorder="1" applyAlignment="1">
      <alignment horizontal="center"/>
    </xf>
    <xf numFmtId="168" fontId="16" fillId="0" borderId="1" xfId="6" quotePrefix="1" applyNumberFormat="1" applyFont="1" applyFill="1" applyBorder="1" applyAlignment="1">
      <alignment horizontal="right"/>
    </xf>
    <xf numFmtId="169" fontId="16" fillId="0" borderId="0" xfId="6" applyNumberFormat="1" applyFont="1" applyFill="1" applyAlignment="1">
      <alignment horizontal="center"/>
    </xf>
    <xf numFmtId="0" fontId="25" fillId="0" borderId="0" xfId="10" applyNumberFormat="1" applyFont="1" applyAlignment="1">
      <alignment horizontal="right"/>
    </xf>
    <xf numFmtId="0" fontId="16" fillId="0" borderId="0" xfId="6" applyNumberFormat="1" applyFont="1" applyAlignment="1">
      <alignment horizontal="center"/>
    </xf>
    <xf numFmtId="0" fontId="16" fillId="0" borderId="1" xfId="6" applyNumberFormat="1" applyFont="1" applyBorder="1" applyAlignment="1">
      <alignment horizontal="center"/>
    </xf>
    <xf numFmtId="0" fontId="25" fillId="0" borderId="0" xfId="8" applyFont="1" applyAlignment="1">
      <alignment horizontal="left"/>
    </xf>
    <xf numFmtId="0" fontId="25" fillId="0" borderId="0" xfId="8" quotePrefix="1" applyFont="1" applyAlignment="1">
      <alignment horizontal="center"/>
    </xf>
    <xf numFmtId="168" fontId="16" fillId="0" borderId="0" xfId="6" applyNumberFormat="1" applyFont="1" applyFill="1" applyBorder="1" applyAlignment="1">
      <alignment horizontal="right"/>
    </xf>
    <xf numFmtId="0" fontId="16" fillId="0" borderId="0" xfId="6" applyFont="1" applyBorder="1" applyAlignment="1">
      <alignment horizontal="left"/>
    </xf>
    <xf numFmtId="0" fontId="16" fillId="0" borderId="0" xfId="6" applyFont="1" applyFill="1" applyAlignment="1">
      <alignment horizontal="left"/>
    </xf>
    <xf numFmtId="0" fontId="25" fillId="0" borderId="0" xfId="6" applyFont="1" applyAlignment="1">
      <alignment horizontal="left"/>
    </xf>
    <xf numFmtId="0" fontId="16" fillId="0" borderId="0" xfId="6" applyFont="1" applyAlignment="1">
      <alignment horizontal="center"/>
    </xf>
    <xf numFmtId="0" fontId="16" fillId="0" borderId="0" xfId="6" applyNumberFormat="1" applyFont="1" applyFill="1"/>
    <xf numFmtId="0" fontId="16" fillId="0" borderId="0" xfId="6" applyNumberFormat="1" applyFont="1" applyFill="1" applyBorder="1"/>
    <xf numFmtId="0" fontId="25" fillId="0" borderId="1" xfId="38117" applyFont="1" applyFill="1" applyBorder="1" applyAlignment="1" applyProtection="1">
      <alignment horizontal="right"/>
      <protection locked="0"/>
    </xf>
    <xf numFmtId="0" fontId="25" fillId="0" borderId="0" xfId="10" quotePrefix="1" applyNumberFormat="1" applyFont="1" applyFill="1" applyBorder="1" applyAlignment="1">
      <alignment horizontal="center"/>
    </xf>
    <xf numFmtId="0" fontId="16" fillId="0" borderId="0" xfId="6" applyFont="1" applyFill="1"/>
    <xf numFmtId="167" fontId="16" fillId="0" borderId="0" xfId="6" applyNumberFormat="1" applyFont="1" applyFill="1" applyBorder="1"/>
    <xf numFmtId="164" fontId="114" fillId="0" borderId="0" xfId="1" quotePrefix="1" applyNumberFormat="1" applyFont="1" applyFill="1" applyAlignment="1">
      <alignment horizontal="right"/>
    </xf>
    <xf numFmtId="164" fontId="114" fillId="0" borderId="0" xfId="1" applyNumberFormat="1" applyFont="1" applyFill="1" applyAlignment="1">
      <alignment horizontal="right"/>
    </xf>
    <xf numFmtId="169" fontId="114" fillId="0" borderId="0" xfId="6" applyNumberFormat="1" applyFont="1" applyBorder="1" applyAlignment="1">
      <alignment horizontal="center"/>
    </xf>
    <xf numFmtId="169" fontId="114" fillId="0" borderId="0" xfId="6" applyNumberFormat="1" applyFont="1"/>
    <xf numFmtId="169" fontId="114" fillId="0" borderId="0" xfId="8" applyNumberFormat="1" applyFont="1" applyBorder="1" applyAlignment="1">
      <alignment horizontal="center"/>
    </xf>
    <xf numFmtId="169" fontId="114" fillId="0" borderId="1" xfId="6" quotePrefix="1" applyNumberFormat="1" applyFont="1" applyBorder="1" applyAlignment="1">
      <alignment horizontal="center"/>
    </xf>
    <xf numFmtId="169" fontId="115" fillId="0" borderId="1" xfId="6" applyNumberFormat="1" applyFont="1" applyBorder="1" applyAlignment="1">
      <alignment horizontal="center"/>
    </xf>
    <xf numFmtId="164" fontId="115" fillId="0" borderId="4" xfId="1" applyNumberFormat="1" applyFont="1" applyFill="1" applyBorder="1" applyAlignment="1">
      <alignment horizontal="right"/>
    </xf>
    <xf numFmtId="169" fontId="115" fillId="0" borderId="4" xfId="6" applyNumberFormat="1" applyFont="1" applyBorder="1" applyAlignment="1">
      <alignment horizontal="center"/>
    </xf>
    <xf numFmtId="169" fontId="152" fillId="0" borderId="0" xfId="7" applyNumberFormat="1" applyFont="1" applyBorder="1" applyAlignment="1">
      <alignment horizontal="center"/>
    </xf>
    <xf numFmtId="164" fontId="152" fillId="0" borderId="0" xfId="1" applyNumberFormat="1" applyFont="1" applyFill="1" applyAlignment="1">
      <alignment horizontal="right"/>
    </xf>
    <xf numFmtId="169" fontId="114" fillId="0" borderId="0" xfId="6" quotePrefix="1" applyNumberFormat="1" applyFont="1" applyBorder="1" applyAlignment="1">
      <alignment horizontal="center"/>
    </xf>
    <xf numFmtId="169" fontId="115" fillId="0" borderId="4" xfId="8" applyNumberFormat="1" applyFont="1" applyBorder="1" applyAlignment="1">
      <alignment horizontal="center"/>
    </xf>
    <xf numFmtId="169" fontId="115" fillId="0" borderId="0" xfId="8" applyNumberFormat="1" applyFont="1" applyBorder="1" applyAlignment="1">
      <alignment horizontal="center"/>
    </xf>
    <xf numFmtId="164" fontId="115" fillId="0" borderId="0" xfId="1" applyNumberFormat="1" applyFont="1" applyFill="1" applyBorder="1" applyAlignment="1">
      <alignment horizontal="right"/>
    </xf>
    <xf numFmtId="169" fontId="115" fillId="0" borderId="2" xfId="8" applyNumberFormat="1" applyFont="1" applyBorder="1" applyAlignment="1">
      <alignment horizontal="center"/>
    </xf>
    <xf numFmtId="164" fontId="115" fillId="0" borderId="2" xfId="1" applyNumberFormat="1" applyFont="1" applyFill="1" applyBorder="1" applyAlignment="1">
      <alignment horizontal="right"/>
    </xf>
    <xf numFmtId="169" fontId="114" fillId="0" borderId="0" xfId="6" applyNumberFormat="1" applyFont="1" applyAlignment="1">
      <alignment horizontal="center"/>
    </xf>
    <xf numFmtId="170" fontId="114" fillId="0" borderId="0" xfId="6" applyNumberFormat="1" applyFont="1" applyBorder="1" applyAlignment="1">
      <alignment horizontal="center"/>
    </xf>
    <xf numFmtId="179" fontId="114" fillId="0" borderId="0" xfId="1" applyNumberFormat="1" applyFont="1" applyFill="1" applyAlignment="1">
      <alignment horizontal="right"/>
    </xf>
    <xf numFmtId="170" fontId="114" fillId="0" borderId="2" xfId="6" applyNumberFormat="1" applyFont="1" applyBorder="1" applyAlignment="1">
      <alignment horizontal="center"/>
    </xf>
    <xf numFmtId="179" fontId="114" fillId="0" borderId="2" xfId="1" applyNumberFormat="1" applyFont="1" applyFill="1" applyBorder="1" applyAlignment="1">
      <alignment horizontal="right"/>
    </xf>
    <xf numFmtId="0" fontId="115" fillId="0" borderId="0" xfId="8" applyNumberFormat="1" applyFont="1" applyAlignment="1">
      <alignment horizontal="right"/>
    </xf>
    <xf numFmtId="0" fontId="114" fillId="0" borderId="0" xfId="6" applyNumberFormat="1" applyFont="1"/>
    <xf numFmtId="0" fontId="114" fillId="0" borderId="0" xfId="6" applyNumberFormat="1" applyFont="1" applyAlignment="1">
      <alignment horizontal="center"/>
    </xf>
    <xf numFmtId="0" fontId="114" fillId="0" borderId="1" xfId="6" applyNumberFormat="1" applyFont="1" applyBorder="1" applyAlignment="1">
      <alignment horizontal="center"/>
    </xf>
    <xf numFmtId="0" fontId="114" fillId="0" borderId="0" xfId="8" applyFont="1" applyAlignment="1">
      <alignment horizontal="left"/>
    </xf>
    <xf numFmtId="0" fontId="114" fillId="0" borderId="0" xfId="8" applyFont="1" applyAlignment="1">
      <alignment horizontal="center"/>
    </xf>
    <xf numFmtId="0" fontId="114" fillId="0" borderId="0" xfId="6" applyFont="1"/>
    <xf numFmtId="0" fontId="114" fillId="0" borderId="1" xfId="6" applyFont="1" applyBorder="1" applyAlignment="1">
      <alignment horizontal="center"/>
    </xf>
    <xf numFmtId="0" fontId="115" fillId="0" borderId="1" xfId="6" applyFont="1" applyBorder="1" applyAlignment="1">
      <alignment horizontal="center"/>
    </xf>
    <xf numFmtId="0" fontId="114" fillId="0" borderId="0" xfId="6" applyFont="1" applyAlignment="1">
      <alignment horizontal="center"/>
    </xf>
    <xf numFmtId="0" fontId="114" fillId="0" borderId="0" xfId="8" quotePrefix="1" applyFont="1" applyAlignment="1">
      <alignment horizontal="center"/>
    </xf>
    <xf numFmtId="0" fontId="114" fillId="0" borderId="0" xfId="8" applyFont="1" applyFill="1" applyAlignment="1">
      <alignment horizontal="left"/>
    </xf>
    <xf numFmtId="0" fontId="114" fillId="0" borderId="0" xfId="8" quotePrefix="1" applyFont="1" applyFill="1" applyAlignment="1">
      <alignment horizontal="center"/>
    </xf>
    <xf numFmtId="0" fontId="115" fillId="0" borderId="4" xfId="6" applyFont="1" applyBorder="1" applyAlignment="1">
      <alignment horizontal="center"/>
    </xf>
    <xf numFmtId="0" fontId="115" fillId="0" borderId="0" xfId="7" applyFont="1" applyAlignment="1">
      <alignment horizontal="left"/>
    </xf>
    <xf numFmtId="0" fontId="115" fillId="0" borderId="0" xfId="7" quotePrefix="1" applyFont="1" applyAlignment="1">
      <alignment horizontal="center"/>
    </xf>
    <xf numFmtId="0" fontId="115" fillId="0" borderId="0" xfId="8" applyFont="1" applyAlignment="1">
      <alignment horizontal="left"/>
    </xf>
    <xf numFmtId="0" fontId="115" fillId="0" borderId="4" xfId="8" quotePrefix="1" applyFont="1" applyBorder="1" applyAlignment="1">
      <alignment horizontal="center"/>
    </xf>
    <xf numFmtId="0" fontId="115" fillId="0" borderId="0" xfId="8" quotePrefix="1" applyFont="1" applyAlignment="1">
      <alignment horizontal="left"/>
    </xf>
    <xf numFmtId="0" fontId="115" fillId="0" borderId="0" xfId="8" quotePrefix="1" applyFont="1" applyAlignment="1">
      <alignment horizontal="center"/>
    </xf>
    <xf numFmtId="0" fontId="115" fillId="0" borderId="2" xfId="8" applyFont="1" applyBorder="1" applyAlignment="1">
      <alignment horizontal="center"/>
    </xf>
    <xf numFmtId="169" fontId="114" fillId="0" borderId="0" xfId="6" applyNumberFormat="1" applyFont="1" applyFill="1" applyAlignment="1">
      <alignment horizontal="center"/>
    </xf>
    <xf numFmtId="0" fontId="114" fillId="0" borderId="0" xfId="6" quotePrefix="1" applyFont="1" applyAlignment="1">
      <alignment horizontal="center"/>
    </xf>
    <xf numFmtId="0" fontId="114" fillId="0" borderId="2" xfId="6" applyFont="1" applyBorder="1" applyAlignment="1">
      <alignment horizontal="center"/>
    </xf>
    <xf numFmtId="179" fontId="55" fillId="0" borderId="0" xfId="0" applyNumberFormat="1" applyFont="1" applyFill="1" applyBorder="1" applyAlignment="1" applyProtection="1">
      <alignment horizontal="right"/>
    </xf>
    <xf numFmtId="179" fontId="55" fillId="0" borderId="38" xfId="0" applyNumberFormat="1" applyFont="1" applyFill="1" applyBorder="1" applyAlignment="1" applyProtection="1">
      <alignment horizontal="right"/>
    </xf>
    <xf numFmtId="0" fontId="153" fillId="0" borderId="0" xfId="7" applyNumberFormat="1" applyFont="1" applyAlignment="1">
      <alignment horizontal="centerContinuous"/>
    </xf>
    <xf numFmtId="0" fontId="154" fillId="0" borderId="0" xfId="7" applyNumberFormat="1" applyFont="1" applyBorder="1" applyAlignment="1">
      <alignment horizontal="center"/>
    </xf>
    <xf numFmtId="0" fontId="154" fillId="0" borderId="0" xfId="7" applyNumberFormat="1" applyFont="1" applyAlignment="1">
      <alignment horizontal="centerContinuous"/>
    </xf>
    <xf numFmtId="0" fontId="114" fillId="0" borderId="0" xfId="6" applyNumberFormat="1" applyFont="1" applyBorder="1" applyAlignment="1">
      <alignment horizontal="center"/>
    </xf>
    <xf numFmtId="0" fontId="115" fillId="0" borderId="0" xfId="8" quotePrefix="1" applyNumberFormat="1" applyFont="1" applyBorder="1" applyAlignment="1">
      <alignment horizontal="center"/>
    </xf>
    <xf numFmtId="0" fontId="115" fillId="0" borderId="1" xfId="10" applyNumberFormat="1" applyFont="1" applyBorder="1" applyAlignment="1">
      <alignment horizontal="center"/>
    </xf>
    <xf numFmtId="169" fontId="154" fillId="0" borderId="0" xfId="7" applyNumberFormat="1" applyFont="1" applyBorder="1" applyAlignment="1">
      <alignment horizontal="center"/>
    </xf>
    <xf numFmtId="169" fontId="154" fillId="0" borderId="0" xfId="7" applyNumberFormat="1" applyFont="1" applyAlignment="1">
      <alignment horizontal="right"/>
    </xf>
    <xf numFmtId="169" fontId="114" fillId="0" borderId="0" xfId="6" applyNumberFormat="1" applyFont="1" applyAlignment="1">
      <alignment horizontal="right"/>
    </xf>
    <xf numFmtId="169" fontId="117" fillId="0" borderId="0" xfId="6" applyNumberFormat="1" applyFont="1" applyFill="1" applyBorder="1" applyAlignment="1">
      <alignment horizontal="center"/>
    </xf>
    <xf numFmtId="169" fontId="117" fillId="0" borderId="0" xfId="6" applyNumberFormat="1" applyFont="1" applyFill="1"/>
    <xf numFmtId="169" fontId="117" fillId="0" borderId="0" xfId="6" applyNumberFormat="1" applyFont="1"/>
    <xf numFmtId="169" fontId="117" fillId="0" borderId="0" xfId="6" applyNumberFormat="1" applyFont="1" applyBorder="1" applyAlignment="1">
      <alignment horizontal="center"/>
    </xf>
    <xf numFmtId="0" fontId="153" fillId="0" borderId="0" xfId="7" applyNumberFormat="1" applyFont="1" applyBorder="1" applyAlignment="1">
      <alignment horizontal="center"/>
    </xf>
    <xf numFmtId="0" fontId="117" fillId="0" borderId="0" xfId="6" applyNumberFormat="1" applyFont="1" applyBorder="1" applyAlignment="1">
      <alignment horizontal="center"/>
    </xf>
    <xf numFmtId="169" fontId="154" fillId="0" borderId="0" xfId="7" applyNumberFormat="1" applyFont="1"/>
    <xf numFmtId="0" fontId="153" fillId="0" borderId="0" xfId="7" applyNumberFormat="1" applyFont="1" applyAlignment="1">
      <alignment horizontal="center"/>
    </xf>
    <xf numFmtId="0" fontId="114" fillId="0" borderId="2" xfId="6" applyFont="1" applyFill="1" applyBorder="1" applyAlignment="1">
      <alignment horizontal="center"/>
    </xf>
    <xf numFmtId="179" fontId="114" fillId="0" borderId="0" xfId="1" applyNumberFormat="1" applyFont="1" applyFill="1" applyBorder="1" applyAlignment="1">
      <alignment horizontal="right"/>
    </xf>
    <xf numFmtId="0" fontId="115" fillId="0" borderId="4" xfId="6" quotePrefix="1" applyFont="1" applyBorder="1" applyAlignment="1">
      <alignment horizontal="center"/>
    </xf>
    <xf numFmtId="0" fontId="115" fillId="0" borderId="4" xfId="6" applyFont="1" applyFill="1" applyBorder="1" applyAlignment="1">
      <alignment horizontal="center"/>
    </xf>
    <xf numFmtId="0" fontId="114" fillId="0" borderId="0" xfId="6" applyFont="1" applyFill="1" applyAlignment="1">
      <alignment horizontal="center"/>
    </xf>
    <xf numFmtId="0" fontId="115" fillId="0" borderId="0" xfId="7" quotePrefix="1" applyFont="1" applyFill="1" applyAlignment="1">
      <alignment horizontal="center"/>
    </xf>
    <xf numFmtId="0" fontId="115" fillId="0" borderId="4" xfId="8" quotePrefix="1" applyFont="1" applyFill="1" applyBorder="1" applyAlignment="1">
      <alignment horizontal="center"/>
    </xf>
    <xf numFmtId="0" fontId="115" fillId="0" borderId="0" xfId="8" quotePrefix="1" applyFont="1" applyFill="1" applyAlignment="1">
      <alignment horizontal="center"/>
    </xf>
    <xf numFmtId="0" fontId="115" fillId="0" borderId="2" xfId="8" applyFont="1" applyFill="1" applyBorder="1" applyAlignment="1">
      <alignment horizontal="center"/>
    </xf>
    <xf numFmtId="0" fontId="114" fillId="0" borderId="0" xfId="6" quotePrefix="1" applyFont="1" applyFill="1" applyAlignment="1">
      <alignment horizontal="center"/>
    </xf>
    <xf numFmtId="0" fontId="115" fillId="0" borderId="0" xfId="7" applyFont="1" applyFill="1" applyBorder="1" applyAlignment="1">
      <alignment horizontal="left"/>
    </xf>
    <xf numFmtId="0" fontId="114" fillId="0" borderId="0" xfId="6" applyFont="1" applyFill="1" applyBorder="1"/>
    <xf numFmtId="0" fontId="114" fillId="0" borderId="0" xfId="8" applyFont="1" applyFill="1" applyBorder="1" applyAlignment="1">
      <alignment horizontal="left"/>
    </xf>
    <xf numFmtId="0" fontId="115" fillId="0" borderId="0" xfId="6" applyFont="1" applyFill="1" applyBorder="1" applyAlignment="1">
      <alignment horizontal="left"/>
    </xf>
    <xf numFmtId="0" fontId="115" fillId="0" borderId="0" xfId="8" applyFont="1" applyFill="1" applyBorder="1" applyAlignment="1">
      <alignment horizontal="left"/>
    </xf>
    <xf numFmtId="0" fontId="115" fillId="0" borderId="0" xfId="8" quotePrefix="1" applyFont="1" applyFill="1" applyBorder="1" applyAlignment="1">
      <alignment horizontal="left"/>
    </xf>
    <xf numFmtId="0" fontId="114" fillId="0" borderId="0" xfId="6" applyFont="1" applyFill="1" applyBorder="1" applyAlignment="1">
      <alignment horizontal="left"/>
    </xf>
    <xf numFmtId="0" fontId="114" fillId="0" borderId="0" xfId="706" applyFont="1"/>
    <xf numFmtId="0" fontId="117" fillId="0" borderId="0" xfId="706" applyFont="1"/>
    <xf numFmtId="0" fontId="156" fillId="0" borderId="0" xfId="0" applyFont="1" applyBorder="1" applyAlignment="1" applyProtection="1">
      <alignment horizontal="right"/>
      <protection locked="0"/>
    </xf>
    <xf numFmtId="0" fontId="134" fillId="0" borderId="0" xfId="0" applyFont="1"/>
    <xf numFmtId="0" fontId="117" fillId="0" borderId="0" xfId="0" applyFont="1" applyFill="1" applyBorder="1"/>
    <xf numFmtId="168" fontId="29" fillId="0" borderId="39" xfId="0" applyNumberFormat="1" applyFont="1" applyFill="1" applyBorder="1" applyAlignment="1" applyProtection="1">
      <alignment horizontal="center"/>
    </xf>
    <xf numFmtId="168" fontId="29" fillId="0" borderId="0" xfId="0" applyNumberFormat="1" applyFont="1" applyFill="1" applyBorder="1" applyAlignment="1" applyProtection="1">
      <alignment horizontal="center"/>
    </xf>
    <xf numFmtId="0" fontId="29" fillId="0" borderId="39" xfId="0" applyNumberFormat="1" applyFont="1" applyFill="1" applyBorder="1" applyAlignment="1" applyProtection="1">
      <alignment horizontal="left"/>
    </xf>
    <xf numFmtId="168" fontId="29" fillId="0" borderId="40" xfId="0" applyNumberFormat="1" applyFont="1" applyFill="1" applyBorder="1" applyAlignment="1" applyProtection="1">
      <alignment horizontal="center"/>
    </xf>
    <xf numFmtId="0" fontId="29" fillId="0" borderId="40" xfId="0" applyNumberFormat="1" applyFont="1" applyFill="1" applyBorder="1" applyAlignment="1" applyProtection="1">
      <alignment horizontal="left"/>
    </xf>
    <xf numFmtId="168" fontId="29" fillId="0" borderId="0" xfId="0" applyNumberFormat="1" applyFont="1" applyFill="1" applyBorder="1" applyAlignment="1" applyProtection="1">
      <alignment horizontal="left"/>
    </xf>
    <xf numFmtId="0" fontId="29" fillId="0" borderId="0" xfId="0" applyNumberFormat="1" applyFont="1" applyFill="1" applyBorder="1" applyAlignment="1" applyProtection="1">
      <alignment horizontal="left"/>
    </xf>
    <xf numFmtId="168" fontId="16" fillId="0" borderId="0" xfId="0" applyNumberFormat="1" applyFont="1" applyFill="1" applyBorder="1" applyAlignment="1" applyProtection="1">
      <alignment horizontal="right"/>
      <protection locked="0"/>
    </xf>
    <xf numFmtId="0" fontId="16" fillId="0" borderId="0" xfId="0" applyNumberFormat="1" applyFont="1" applyFill="1" applyBorder="1" applyAlignment="1" applyProtection="1">
      <protection locked="0"/>
    </xf>
    <xf numFmtId="164" fontId="16" fillId="0" borderId="0" xfId="0" applyNumberFormat="1" applyFont="1" applyFill="1" applyBorder="1" applyAlignment="1" applyProtection="1">
      <alignment horizontal="right"/>
      <protection locked="0"/>
    </xf>
    <xf numFmtId="171" fontId="29" fillId="0" borderId="0" xfId="0" applyNumberFormat="1" applyFont="1" applyFill="1" applyBorder="1" applyAlignment="1" applyProtection="1"/>
    <xf numFmtId="171" fontId="16" fillId="0" borderId="0" xfId="0" applyNumberFormat="1" applyFont="1" applyFill="1" applyBorder="1" applyAlignment="1" applyProtection="1">
      <protection locked="0"/>
    </xf>
    <xf numFmtId="43" fontId="29" fillId="0" borderId="0" xfId="0" applyNumberFormat="1" applyFont="1" applyFill="1" applyBorder="1" applyAlignment="1" applyProtection="1">
      <alignment horizontal="right"/>
    </xf>
    <xf numFmtId="171" fontId="29" fillId="0" borderId="0" xfId="0" applyNumberFormat="1" applyFont="1" applyFill="1" applyBorder="1" applyAlignment="1" applyProtection="1">
      <alignment horizontal="center"/>
    </xf>
    <xf numFmtId="172" fontId="29" fillId="0" borderId="41" xfId="0" applyNumberFormat="1" applyFont="1" applyFill="1" applyBorder="1" applyAlignment="1" applyProtection="1">
      <alignment horizontal="right"/>
    </xf>
    <xf numFmtId="171" fontId="29" fillId="0" borderId="41" xfId="0" applyNumberFormat="1" applyFont="1" applyFill="1" applyBorder="1" applyAlignment="1" applyProtection="1">
      <alignment horizontal="left"/>
    </xf>
    <xf numFmtId="0" fontId="117" fillId="0" borderId="2" xfId="154" applyFont="1" applyFill="1" applyBorder="1" applyAlignment="1">
      <alignment horizontal="left"/>
    </xf>
    <xf numFmtId="168" fontId="117" fillId="0" borderId="2" xfId="6" applyNumberFormat="1" applyFont="1" applyFill="1" applyBorder="1" applyAlignment="1">
      <alignment horizontal="center"/>
    </xf>
    <xf numFmtId="168" fontId="117" fillId="0" borderId="0" xfId="6" applyNumberFormat="1" applyFont="1" applyFill="1" applyBorder="1" applyAlignment="1">
      <alignment horizontal="center"/>
    </xf>
    <xf numFmtId="0" fontId="117" fillId="0" borderId="2" xfId="6" applyFont="1" applyFill="1" applyBorder="1" applyAlignment="1">
      <alignment horizontal="left"/>
    </xf>
    <xf numFmtId="0" fontId="117" fillId="0" borderId="0" xfId="154" applyNumberFormat="1" applyFont="1" applyFill="1"/>
    <xf numFmtId="0" fontId="148" fillId="0" borderId="0" xfId="158" applyNumberFormat="1" applyFont="1" applyFill="1" applyAlignment="1">
      <alignment horizontal="right"/>
    </xf>
    <xf numFmtId="0" fontId="148" fillId="0" borderId="0" xfId="158" applyNumberFormat="1" applyFont="1" applyFill="1" applyBorder="1" applyAlignment="1">
      <alignment horizontal="right"/>
    </xf>
    <xf numFmtId="0" fontId="148" fillId="0" borderId="0" xfId="4902" applyNumberFormat="1" applyFont="1" applyFill="1" applyAlignment="1">
      <alignment horizontal="right"/>
    </xf>
    <xf numFmtId="169" fontId="117" fillId="0" borderId="0" xfId="6" applyNumberFormat="1" applyFont="1" applyFill="1" applyBorder="1"/>
    <xf numFmtId="0" fontId="117" fillId="0" borderId="3" xfId="6" applyFont="1" applyFill="1" applyBorder="1" applyAlignment="1">
      <alignment horizontal="left"/>
    </xf>
    <xf numFmtId="0" fontId="117" fillId="0" borderId="0" xfId="6" applyFont="1" applyFill="1" applyAlignment="1">
      <alignment horizontal="left"/>
    </xf>
    <xf numFmtId="0" fontId="117" fillId="0" borderId="1" xfId="6" applyFont="1" applyFill="1" applyBorder="1" applyAlignment="1">
      <alignment horizontal="left"/>
    </xf>
    <xf numFmtId="168" fontId="117" fillId="0" borderId="0" xfId="6" applyNumberFormat="1" applyFont="1" applyFill="1" applyAlignment="1">
      <alignment horizontal="left"/>
    </xf>
    <xf numFmtId="168" fontId="117" fillId="0" borderId="0" xfId="0" applyNumberFormat="1" applyFont="1" applyFill="1" applyProtection="1">
      <protection locked="0"/>
    </xf>
    <xf numFmtId="171" fontId="117" fillId="0" borderId="0" xfId="0" applyNumberFormat="1" applyFont="1" applyFill="1" applyProtection="1">
      <protection locked="0"/>
    </xf>
    <xf numFmtId="171" fontId="117" fillId="0" borderId="2" xfId="6" applyNumberFormat="1" applyFont="1" applyFill="1" applyBorder="1" applyAlignment="1">
      <alignment horizontal="left"/>
    </xf>
    <xf numFmtId="169" fontId="117" fillId="0" borderId="0" xfId="6" quotePrefix="1" applyNumberFormat="1" applyFont="1" applyFill="1" applyBorder="1" applyAlignment="1">
      <alignment horizontal="center"/>
    </xf>
    <xf numFmtId="168" fontId="117" fillId="0" borderId="0" xfId="706" applyNumberFormat="1" applyFont="1" applyFill="1" applyProtection="1">
      <protection locked="0"/>
    </xf>
    <xf numFmtId="0" fontId="117" fillId="0" borderId="0" xfId="706" applyFont="1" applyFill="1" applyProtection="1">
      <protection locked="0"/>
    </xf>
    <xf numFmtId="171" fontId="117" fillId="0" borderId="0" xfId="706" applyNumberFormat="1" applyFont="1" applyFill="1" applyProtection="1">
      <protection locked="0"/>
    </xf>
    <xf numFmtId="0" fontId="155" fillId="0" borderId="0" xfId="7" applyNumberFormat="1" applyFont="1" applyFill="1" applyAlignment="1">
      <alignment horizontal="center"/>
    </xf>
    <xf numFmtId="0" fontId="117" fillId="0" borderId="0" xfId="6" applyFont="1" applyFill="1" applyBorder="1" applyAlignment="1">
      <alignment horizontal="center"/>
    </xf>
    <xf numFmtId="0" fontId="117" fillId="0" borderId="0" xfId="6" quotePrefix="1" applyFont="1" applyFill="1" applyBorder="1" applyAlignment="1">
      <alignment horizontal="center"/>
    </xf>
    <xf numFmtId="0" fontId="117" fillId="0" borderId="1" xfId="6" quotePrefix="1" applyFont="1" applyFill="1" applyBorder="1" applyAlignment="1">
      <alignment horizontal="center"/>
    </xf>
    <xf numFmtId="0" fontId="150" fillId="0" borderId="0" xfId="0" applyFont="1" applyAlignment="1">
      <alignment horizontal="left"/>
    </xf>
    <xf numFmtId="168" fontId="16" fillId="0" borderId="6" xfId="6" applyNumberFormat="1" applyFont="1" applyFill="1" applyBorder="1" applyAlignment="1">
      <alignment horizontal="right"/>
    </xf>
    <xf numFmtId="168" fontId="16" fillId="0" borderId="0" xfId="6" applyNumberFormat="1" applyFont="1" applyFill="1" applyAlignment="1">
      <alignment horizontal="right"/>
    </xf>
    <xf numFmtId="0" fontId="25" fillId="0" borderId="0" xfId="0" applyFont="1" applyFill="1" applyAlignment="1" applyProtection="1">
      <alignment horizontal="right"/>
      <protection locked="0"/>
    </xf>
    <xf numFmtId="0" fontId="25" fillId="0" borderId="1" xfId="0" applyFont="1" applyFill="1" applyBorder="1" applyAlignment="1" applyProtection="1">
      <alignment horizontal="right"/>
      <protection locked="0"/>
    </xf>
    <xf numFmtId="0" fontId="24" fillId="0" borderId="0" xfId="8" applyNumberFormat="1" applyFont="1" applyAlignment="1">
      <alignment horizontal="right"/>
    </xf>
    <xf numFmtId="0" fontId="50" fillId="0" borderId="0" xfId="6" applyNumberFormat="1" applyFont="1"/>
    <xf numFmtId="169" fontId="157" fillId="0" borderId="0" xfId="7" applyNumberFormat="1" applyFont="1"/>
    <xf numFmtId="169" fontId="50" fillId="0" borderId="0" xfId="6" applyNumberFormat="1" applyFont="1"/>
    <xf numFmtId="164" fontId="50" fillId="0" borderId="0" xfId="1" applyNumberFormat="1" applyFont="1" applyFill="1" applyAlignment="1">
      <alignment horizontal="right"/>
    </xf>
    <xf numFmtId="164" fontId="50" fillId="0" borderId="0" xfId="1" quotePrefix="1" applyNumberFormat="1" applyFont="1" applyFill="1" applyAlignment="1">
      <alignment horizontal="right"/>
    </xf>
    <xf numFmtId="164" fontId="24" fillId="0" borderId="4" xfId="1" applyNumberFormat="1" applyFont="1" applyFill="1" applyBorder="1" applyAlignment="1">
      <alignment horizontal="right"/>
    </xf>
    <xf numFmtId="164" fontId="158" fillId="0" borderId="0" xfId="1" applyNumberFormat="1" applyFont="1" applyFill="1" applyAlignment="1">
      <alignment horizontal="right"/>
    </xf>
    <xf numFmtId="164" fontId="24" fillId="0" borderId="0" xfId="1" applyNumberFormat="1" applyFont="1" applyFill="1" applyBorder="1" applyAlignment="1">
      <alignment horizontal="right"/>
    </xf>
    <xf numFmtId="164" fontId="24" fillId="0" borderId="2" xfId="1" applyNumberFormat="1" applyFont="1" applyFill="1" applyBorder="1" applyAlignment="1">
      <alignment horizontal="right"/>
    </xf>
    <xf numFmtId="169" fontId="50" fillId="0" borderId="0" xfId="6" applyNumberFormat="1" applyFont="1" applyFill="1" applyAlignment="1">
      <alignment horizontal="center"/>
    </xf>
    <xf numFmtId="179" fontId="50" fillId="0" borderId="0" xfId="1" applyNumberFormat="1" applyFont="1" applyFill="1" applyAlignment="1">
      <alignment horizontal="right"/>
    </xf>
    <xf numFmtId="179" fontId="50" fillId="0" borderId="2" xfId="1" applyNumberFormat="1" applyFont="1" applyFill="1" applyBorder="1" applyAlignment="1">
      <alignment horizontal="right"/>
    </xf>
    <xf numFmtId="0" fontId="25" fillId="0" borderId="0" xfId="10" applyNumberFormat="1" applyFont="1" applyFill="1" applyAlignment="1">
      <alignment horizontal="right"/>
    </xf>
    <xf numFmtId="168" fontId="16" fillId="0" borderId="3" xfId="6" applyNumberFormat="1" applyFont="1" applyFill="1" applyBorder="1" applyAlignment="1">
      <alignment horizontal="center"/>
    </xf>
    <xf numFmtId="168" fontId="16" fillId="0" borderId="0" xfId="6" applyNumberFormat="1" applyFont="1" applyFill="1" applyAlignment="1">
      <alignment horizontal="center"/>
    </xf>
    <xf numFmtId="168" fontId="16" fillId="0" borderId="1" xfId="6" applyNumberFormat="1" applyFont="1" applyFill="1" applyBorder="1" applyAlignment="1">
      <alignment horizontal="center"/>
    </xf>
    <xf numFmtId="168" fontId="16" fillId="0" borderId="2" xfId="6" applyNumberFormat="1" applyFont="1" applyFill="1" applyBorder="1" applyAlignment="1">
      <alignment horizontal="center"/>
    </xf>
    <xf numFmtId="172" fontId="16" fillId="0" borderId="0" xfId="6" applyNumberFormat="1" applyFont="1" applyFill="1" applyAlignment="1">
      <alignment horizontal="right"/>
    </xf>
    <xf numFmtId="43" fontId="16" fillId="0" borderId="0" xfId="1" applyFont="1" applyFill="1" applyAlignment="1">
      <alignment horizontal="right"/>
    </xf>
    <xf numFmtId="172" fontId="16" fillId="0" borderId="2" xfId="6" applyNumberFormat="1" applyFont="1" applyFill="1" applyBorder="1" applyAlignment="1">
      <alignment horizontal="right"/>
    </xf>
    <xf numFmtId="169" fontId="157" fillId="0" borderId="0" xfId="7" applyNumberFormat="1" applyFont="1" applyAlignment="1">
      <alignment horizontal="right"/>
    </xf>
    <xf numFmtId="169" fontId="50" fillId="0" borderId="0" xfId="6" applyNumberFormat="1" applyFont="1" applyAlignment="1">
      <alignment horizontal="right"/>
    </xf>
    <xf numFmtId="169" fontId="50" fillId="0" borderId="0" xfId="6" applyNumberFormat="1" applyFont="1" applyAlignment="1">
      <alignment horizontal="center"/>
    </xf>
    <xf numFmtId="0" fontId="25" fillId="0" borderId="0" xfId="10" applyNumberFormat="1" applyFont="1" applyFill="1" applyBorder="1" applyAlignment="1">
      <alignment horizontal="right"/>
    </xf>
    <xf numFmtId="169" fontId="16" fillId="0" borderId="0" xfId="6" applyNumberFormat="1" applyFont="1" applyFill="1" applyBorder="1" applyAlignment="1">
      <alignment horizontal="center"/>
    </xf>
    <xf numFmtId="168" fontId="16" fillId="0" borderId="0" xfId="6" applyNumberFormat="1" applyFont="1" applyFill="1" applyBorder="1" applyAlignment="1">
      <alignment horizontal="center"/>
    </xf>
    <xf numFmtId="0" fontId="16" fillId="0" borderId="3" xfId="6" applyFont="1" applyFill="1" applyBorder="1" applyAlignment="1">
      <alignment horizontal="left"/>
    </xf>
    <xf numFmtId="0" fontId="16" fillId="0" borderId="1" xfId="6" applyFont="1" applyFill="1" applyBorder="1" applyAlignment="1">
      <alignment horizontal="left"/>
    </xf>
    <xf numFmtId="168" fontId="16" fillId="0" borderId="0" xfId="6" applyNumberFormat="1" applyFont="1" applyFill="1" applyAlignment="1">
      <alignment horizontal="left"/>
    </xf>
    <xf numFmtId="168" fontId="16" fillId="0" borderId="0" xfId="0" applyNumberFormat="1" applyFont="1" applyFill="1" applyProtection="1">
      <protection locked="0"/>
    </xf>
    <xf numFmtId="0" fontId="16" fillId="0" borderId="2" xfId="6" applyFont="1" applyFill="1" applyBorder="1" applyAlignment="1">
      <alignment horizontal="left"/>
    </xf>
    <xf numFmtId="171" fontId="16" fillId="0" borderId="0" xfId="6" applyNumberFormat="1" applyFont="1" applyFill="1" applyAlignment="1"/>
    <xf numFmtId="171" fontId="16" fillId="0" borderId="0" xfId="0" applyNumberFormat="1" applyFont="1" applyFill="1" applyProtection="1">
      <protection locked="0"/>
    </xf>
    <xf numFmtId="171" fontId="16" fillId="0" borderId="0" xfId="6" applyNumberFormat="1" applyFont="1" applyFill="1" applyBorder="1" applyAlignment="1">
      <alignment horizontal="center"/>
    </xf>
    <xf numFmtId="171" fontId="16" fillId="0" borderId="0" xfId="6" applyNumberFormat="1" applyFont="1" applyFill="1" applyBorder="1" applyAlignment="1"/>
    <xf numFmtId="171" fontId="16" fillId="0" borderId="2" xfId="6" applyNumberFormat="1" applyFont="1" applyFill="1" applyBorder="1" applyAlignment="1">
      <alignment horizontal="left"/>
    </xf>
    <xf numFmtId="168" fontId="16" fillId="0" borderId="33" xfId="6" applyNumberFormat="1" applyFont="1" applyFill="1" applyBorder="1" applyAlignment="1">
      <alignment horizontal="right"/>
    </xf>
    <xf numFmtId="168" fontId="16" fillId="0" borderId="1" xfId="6" quotePrefix="1" applyNumberFormat="1" applyFont="1" applyBorder="1" applyAlignment="1">
      <alignment horizontal="right"/>
    </xf>
    <xf numFmtId="172" fontId="50" fillId="0" borderId="2" xfId="6" applyNumberFormat="1" applyFont="1" applyFill="1" applyBorder="1" applyAlignment="1">
      <alignment horizontal="right"/>
    </xf>
    <xf numFmtId="0" fontId="24" fillId="0" borderId="3" xfId="0" applyFont="1" applyFill="1" applyBorder="1" applyAlignment="1" applyProtection="1">
      <alignment horizontal="center"/>
      <protection locked="0"/>
    </xf>
    <xf numFmtId="0" fontId="50" fillId="0" borderId="3" xfId="0" applyFont="1" applyFill="1" applyBorder="1" applyAlignment="1" applyProtection="1">
      <protection locked="0"/>
    </xf>
    <xf numFmtId="168" fontId="16" fillId="0" borderId="3" xfId="6" quotePrefix="1" applyNumberFormat="1" applyFont="1" applyFill="1" applyBorder="1" applyAlignment="1">
      <alignment horizontal="center"/>
    </xf>
    <xf numFmtId="168" fontId="16" fillId="0" borderId="1" xfId="6" quotePrefix="1" applyNumberFormat="1" applyFont="1" applyFill="1" applyBorder="1" applyAlignment="1">
      <alignment horizontal="center"/>
    </xf>
    <xf numFmtId="168" fontId="16" fillId="0" borderId="0" xfId="6" quotePrefix="1" applyNumberFormat="1" applyFont="1" applyFill="1" applyBorder="1" applyAlignment="1">
      <alignment horizontal="center"/>
    </xf>
    <xf numFmtId="0" fontId="23" fillId="0" borderId="0" xfId="706" applyFont="1" applyBorder="1" applyAlignment="1" applyProtection="1">
      <alignment horizontal="center"/>
      <protection locked="0"/>
    </xf>
    <xf numFmtId="172" fontId="50" fillId="0" borderId="0" xfId="6" applyNumberFormat="1" applyFont="1" applyFill="1" applyAlignment="1">
      <alignment horizontal="right"/>
    </xf>
    <xf numFmtId="9" fontId="23" fillId="0" borderId="0" xfId="5" applyFont="1" applyBorder="1" applyAlignment="1">
      <alignment horizontal="right"/>
    </xf>
    <xf numFmtId="164" fontId="50" fillId="0" borderId="0" xfId="706" applyNumberFormat="1" applyFont="1" applyAlignment="1">
      <alignment horizontal="center"/>
    </xf>
    <xf numFmtId="164" fontId="50" fillId="0" borderId="0" xfId="6" applyNumberFormat="1" applyFont="1" applyAlignment="1">
      <alignment horizontal="left" vertical="top"/>
    </xf>
    <xf numFmtId="0" fontId="50" fillId="0" borderId="0" xfId="3695" applyFont="1" applyAlignment="1">
      <alignment horizontal="right"/>
    </xf>
    <xf numFmtId="164" fontId="50" fillId="0" borderId="0" xfId="1112" applyNumberFormat="1" applyFont="1"/>
    <xf numFmtId="169" fontId="50" fillId="0" borderId="2" xfId="6" applyNumberFormat="1" applyFont="1" applyFill="1" applyBorder="1" applyAlignment="1">
      <alignment horizontal="right"/>
    </xf>
    <xf numFmtId="167" fontId="50" fillId="0" borderId="3" xfId="5" applyNumberFormat="1" applyFont="1" applyFill="1" applyBorder="1"/>
    <xf numFmtId="0" fontId="23" fillId="0" borderId="0" xfId="1135" applyFont="1" applyAlignment="1"/>
    <xf numFmtId="0" fontId="23" fillId="0" borderId="0" xfId="706" applyFont="1" applyAlignment="1">
      <alignment horizontal="right"/>
    </xf>
    <xf numFmtId="9" fontId="23" fillId="0" borderId="0" xfId="148" applyFont="1" applyAlignment="1">
      <alignment horizontal="right"/>
    </xf>
    <xf numFmtId="9" fontId="23" fillId="0" borderId="0" xfId="148" applyFont="1" applyAlignment="1"/>
    <xf numFmtId="0" fontId="24" fillId="0" borderId="0" xfId="706" applyFont="1"/>
    <xf numFmtId="0" fontId="50" fillId="0" borderId="0" xfId="1135" applyFont="1"/>
    <xf numFmtId="164" fontId="50" fillId="0" borderId="0" xfId="1130" applyNumberFormat="1" applyFont="1" applyFill="1" applyAlignment="1">
      <alignment horizontal="right"/>
    </xf>
    <xf numFmtId="164" fontId="50" fillId="0" borderId="0" xfId="1130" applyNumberFormat="1" applyFont="1"/>
    <xf numFmtId="0" fontId="63" fillId="0" borderId="0" xfId="144" applyFont="1" applyAlignment="1">
      <alignment vertical="center" wrapText="1"/>
    </xf>
    <xf numFmtId="173" fontId="16" fillId="0" borderId="0" xfId="2" applyNumberFormat="1" applyFont="1" applyBorder="1"/>
    <xf numFmtId="178" fontId="16" fillId="0" borderId="0" xfId="2" applyNumberFormat="1" applyFont="1" applyBorder="1"/>
    <xf numFmtId="164" fontId="16" fillId="0" borderId="0" xfId="1" applyNumberFormat="1" applyFont="1" applyBorder="1"/>
    <xf numFmtId="0" fontId="115" fillId="0" borderId="0" xfId="144" applyFont="1" applyAlignment="1">
      <alignment horizontal="center"/>
    </xf>
    <xf numFmtId="0" fontId="160" fillId="0" borderId="0" xfId="706" applyFont="1" applyFill="1"/>
    <xf numFmtId="0" fontId="115" fillId="0" borderId="0" xfId="706" applyFont="1" applyFill="1"/>
    <xf numFmtId="167" fontId="114" fillId="0" borderId="0" xfId="5" applyNumberFormat="1" applyFont="1" applyFill="1" applyAlignment="1"/>
    <xf numFmtId="0" fontId="117" fillId="0" borderId="1" xfId="0" applyFont="1" applyBorder="1"/>
    <xf numFmtId="0" fontId="114" fillId="0" borderId="0" xfId="706" applyFont="1" applyFill="1" applyBorder="1"/>
    <xf numFmtId="0" fontId="117" fillId="0" borderId="0" xfId="706" applyFont="1" applyFill="1"/>
    <xf numFmtId="0" fontId="25" fillId="0" borderId="0" xfId="0" applyFont="1" applyFill="1" applyAlignment="1">
      <alignment horizontal="center"/>
    </xf>
    <xf numFmtId="164" fontId="134" fillId="0" borderId="0" xfId="1" applyNumberFormat="1" applyFont="1" applyBorder="1" applyAlignment="1">
      <alignment horizontal="right"/>
    </xf>
    <xf numFmtId="164" fontId="156" fillId="0" borderId="0" xfId="1" applyNumberFormat="1" applyFont="1" applyBorder="1" applyAlignment="1">
      <alignment horizontal="right"/>
    </xf>
    <xf numFmtId="164" fontId="134" fillId="0" borderId="0" xfId="1" applyNumberFormat="1" applyFont="1" applyFill="1" applyBorder="1" applyAlignment="1">
      <alignment horizontal="right"/>
    </xf>
    <xf numFmtId="0" fontId="117" fillId="0" borderId="2" xfId="144" applyFont="1" applyFill="1" applyBorder="1" applyAlignment="1">
      <alignment horizontal="center" vertical="center"/>
    </xf>
    <xf numFmtId="0" fontId="117" fillId="0" borderId="2" xfId="144" applyFont="1" applyBorder="1" applyAlignment="1">
      <alignment horizontal="center" vertical="center"/>
    </xf>
    <xf numFmtId="0" fontId="16" fillId="0" borderId="0" xfId="144" applyFont="1" applyAlignment="1">
      <alignment vertical="center"/>
    </xf>
    <xf numFmtId="0" fontId="117" fillId="0" borderId="0" xfId="144" applyFont="1" applyAlignment="1">
      <alignment vertical="center"/>
    </xf>
    <xf numFmtId="0" fontId="16" fillId="0" borderId="0" xfId="0" applyFont="1" applyFill="1" applyAlignment="1"/>
    <xf numFmtId="176" fontId="16" fillId="0" borderId="0" xfId="6" applyNumberFormat="1" applyFont="1" applyFill="1" applyAlignment="1">
      <alignment horizontal="right"/>
    </xf>
    <xf numFmtId="9" fontId="16" fillId="0" borderId="0" xfId="0" applyNumberFormat="1" applyFont="1" applyFill="1" applyAlignment="1">
      <alignment horizontal="right"/>
    </xf>
    <xf numFmtId="172" fontId="16" fillId="0" borderId="0" xfId="0" applyNumberFormat="1" applyFont="1" applyFill="1" applyBorder="1" applyAlignment="1" applyProtection="1">
      <alignment horizontal="right"/>
    </xf>
    <xf numFmtId="172" fontId="114" fillId="0" borderId="0" xfId="6" applyNumberFormat="1" applyFont="1" applyFill="1" applyAlignment="1">
      <alignment horizontal="right"/>
    </xf>
    <xf numFmtId="172" fontId="16" fillId="0" borderId="0" xfId="6" applyNumberFormat="1" applyFont="1" applyFill="1" applyBorder="1" applyAlignment="1">
      <alignment horizontal="right"/>
    </xf>
    <xf numFmtId="0" fontId="22" fillId="0" borderId="0" xfId="0" applyFont="1" applyAlignment="1">
      <alignment horizontal="left"/>
    </xf>
    <xf numFmtId="0" fontId="23" fillId="0" borderId="0" xfId="0" applyFont="1" applyAlignment="1" applyProtection="1">
      <protection locked="0"/>
    </xf>
    <xf numFmtId="0" fontId="115" fillId="0" borderId="0" xfId="706" quotePrefix="1" applyFont="1" applyBorder="1" applyAlignment="1">
      <alignment horizontal="right"/>
    </xf>
    <xf numFmtId="167" fontId="134" fillId="0" borderId="0" xfId="5" applyNumberFormat="1" applyFont="1" applyFill="1" applyAlignment="1">
      <alignment horizontal="right"/>
    </xf>
    <xf numFmtId="173" fontId="134" fillId="0" borderId="0" xfId="1" applyNumberFormat="1" applyFont="1" applyFill="1" applyBorder="1" applyAlignment="1">
      <alignment horizontal="center"/>
    </xf>
    <xf numFmtId="0" fontId="25" fillId="0" borderId="0" xfId="0" quotePrefix="1" applyFont="1" applyBorder="1" applyAlignment="1">
      <alignment horizontal="right"/>
    </xf>
    <xf numFmtId="0" fontId="23" fillId="0" borderId="0" xfId="0" applyFont="1" applyAlignment="1">
      <alignment horizontal="center" wrapText="1"/>
    </xf>
    <xf numFmtId="0" fontId="0" fillId="0" borderId="0" xfId="0" applyAlignment="1">
      <alignment horizontal="center"/>
    </xf>
    <xf numFmtId="0" fontId="22" fillId="0" borderId="0" xfId="0" applyFont="1" applyAlignment="1"/>
    <xf numFmtId="0" fontId="117" fillId="0" borderId="40" xfId="0" applyFont="1" applyBorder="1"/>
    <xf numFmtId="172" fontId="114" fillId="0" borderId="0" xfId="6" applyNumberFormat="1" applyFont="1" applyFill="1" applyAlignment="1"/>
    <xf numFmtId="0" fontId="115" fillId="0" borderId="0" xfId="706" applyFont="1" applyAlignment="1" applyProtection="1">
      <protection locked="0"/>
    </xf>
    <xf numFmtId="0" fontId="156" fillId="0" borderId="40" xfId="0" applyFont="1" applyBorder="1" applyAlignment="1" applyProtection="1">
      <protection locked="0"/>
    </xf>
    <xf numFmtId="173" fontId="134" fillId="0" borderId="32" xfId="1" applyNumberFormat="1" applyFont="1" applyFill="1" applyBorder="1" applyAlignment="1"/>
    <xf numFmtId="0" fontId="156" fillId="0" borderId="40" xfId="0" applyFont="1" applyBorder="1" applyAlignment="1" applyProtection="1">
      <alignment horizontal="right"/>
      <protection locked="0"/>
    </xf>
    <xf numFmtId="0" fontId="156" fillId="0" borderId="40" xfId="0" applyFont="1" applyFill="1" applyBorder="1" applyAlignment="1" applyProtection="1">
      <protection locked="0"/>
    </xf>
    <xf numFmtId="0" fontId="61" fillId="0" borderId="0" xfId="0" applyFont="1" applyFill="1"/>
    <xf numFmtId="0" fontId="23" fillId="0" borderId="0" xfId="144" applyFont="1" applyAlignment="1"/>
    <xf numFmtId="9" fontId="16" fillId="0" borderId="0" xfId="0" applyNumberFormat="1" applyFont="1"/>
    <xf numFmtId="4" fontId="16" fillId="0" borderId="0" xfId="0" applyNumberFormat="1" applyFont="1"/>
    <xf numFmtId="10" fontId="16" fillId="0" borderId="0" xfId="0" applyNumberFormat="1" applyFont="1"/>
    <xf numFmtId="164" fontId="16" fillId="0" borderId="0" xfId="1" applyNumberFormat="1" applyFont="1" applyFill="1" applyAlignment="1">
      <alignment horizontal="right"/>
    </xf>
    <xf numFmtId="164" fontId="16" fillId="0" borderId="0" xfId="1" applyNumberFormat="1" applyFont="1" applyFill="1" applyBorder="1" applyAlignment="1">
      <alignment horizontal="right"/>
    </xf>
    <xf numFmtId="0" fontId="16" fillId="0" borderId="0" xfId="0" applyFont="1" applyFill="1" applyAlignment="1">
      <alignment horizontal="right"/>
    </xf>
    <xf numFmtId="43" fontId="16" fillId="0" borderId="0" xfId="0" applyNumberFormat="1" applyFont="1" applyFill="1" applyAlignment="1">
      <alignment horizontal="right"/>
    </xf>
    <xf numFmtId="167" fontId="16" fillId="0" borderId="0" xfId="5" applyNumberFormat="1" applyFont="1" applyFill="1" applyAlignment="1">
      <alignment horizontal="right"/>
    </xf>
    <xf numFmtId="43" fontId="16" fillId="0" borderId="0" xfId="1" applyNumberFormat="1" applyFont="1" applyFill="1" applyAlignment="1">
      <alignment horizontal="right"/>
    </xf>
    <xf numFmtId="167" fontId="16" fillId="0" borderId="2" xfId="5" applyNumberFormat="1" applyFont="1" applyFill="1" applyBorder="1" applyAlignment="1">
      <alignment horizontal="right"/>
    </xf>
    <xf numFmtId="167" fontId="16" fillId="0" borderId="0" xfId="5" applyNumberFormat="1" applyFont="1" applyFill="1" applyBorder="1" applyAlignment="1">
      <alignment horizontal="right"/>
    </xf>
    <xf numFmtId="164"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43" fontId="16" fillId="0" borderId="0" xfId="0" applyNumberFormat="1" applyFont="1" applyFill="1" applyBorder="1" applyAlignment="1" applyProtection="1">
      <alignment horizontal="right"/>
    </xf>
    <xf numFmtId="167" fontId="16" fillId="0" borderId="0" xfId="0" applyNumberFormat="1" applyFont="1" applyFill="1" applyBorder="1" applyAlignment="1" applyProtection="1">
      <alignment horizontal="right"/>
    </xf>
    <xf numFmtId="167" fontId="16" fillId="0" borderId="26" xfId="0" applyNumberFormat="1" applyFont="1" applyFill="1" applyBorder="1" applyAlignment="1" applyProtection="1">
      <alignment horizontal="right"/>
    </xf>
    <xf numFmtId="167" fontId="16" fillId="0" borderId="27" xfId="0" applyNumberFormat="1" applyFont="1" applyFill="1" applyBorder="1" applyAlignment="1" applyProtection="1">
      <alignment horizontal="right"/>
    </xf>
    <xf numFmtId="10" fontId="21" fillId="0" borderId="0" xfId="0" applyNumberFormat="1" applyFont="1" applyProtection="1">
      <protection locked="0"/>
    </xf>
    <xf numFmtId="164" fontId="114" fillId="0" borderId="0" xfId="1" applyNumberFormat="1" applyFont="1" applyFill="1" applyAlignment="1" applyProtection="1">
      <alignment horizontal="right" vertical="center"/>
      <protection locked="0"/>
    </xf>
    <xf numFmtId="164" fontId="114" fillId="0" borderId="1" xfId="1" applyNumberFormat="1" applyFont="1" applyFill="1" applyBorder="1" applyAlignment="1" applyProtection="1">
      <alignment horizontal="right" vertical="center"/>
      <protection locked="0"/>
    </xf>
    <xf numFmtId="164" fontId="114" fillId="0" borderId="0" xfId="1" applyNumberFormat="1" applyFont="1" applyFill="1" applyBorder="1" applyAlignment="1" applyProtection="1">
      <alignment horizontal="right"/>
      <protection locked="0"/>
    </xf>
    <xf numFmtId="164" fontId="115" fillId="0" borderId="0" xfId="1" applyNumberFormat="1" applyFont="1" applyFill="1" applyBorder="1" applyAlignment="1" applyProtection="1">
      <alignment horizontal="right"/>
      <protection locked="0"/>
    </xf>
    <xf numFmtId="164" fontId="114" fillId="0" borderId="0" xfId="1" applyNumberFormat="1" applyFont="1" applyFill="1" applyAlignment="1" applyProtection="1">
      <alignment horizontal="right"/>
      <protection locked="0"/>
    </xf>
    <xf numFmtId="164" fontId="115" fillId="0" borderId="3" xfId="1" applyNumberFormat="1" applyFont="1" applyFill="1" applyBorder="1" applyAlignment="1" applyProtection="1">
      <alignment horizontal="right"/>
      <protection locked="0"/>
    </xf>
    <xf numFmtId="164" fontId="114" fillId="0" borderId="0" xfId="1" applyNumberFormat="1" applyFont="1" applyAlignment="1" applyProtection="1">
      <alignment horizontal="right" vertical="center"/>
      <protection locked="0"/>
    </xf>
    <xf numFmtId="164" fontId="114" fillId="0" borderId="1" xfId="1" applyNumberFormat="1" applyFont="1" applyBorder="1" applyAlignment="1" applyProtection="1">
      <alignment horizontal="right" vertical="center"/>
      <protection locked="0"/>
    </xf>
    <xf numFmtId="164" fontId="115" fillId="0" borderId="3" xfId="1" applyNumberFormat="1" applyFont="1" applyBorder="1" applyAlignment="1" applyProtection="1">
      <alignment horizontal="right"/>
      <protection locked="0"/>
    </xf>
    <xf numFmtId="164" fontId="50" fillId="0" borderId="0" xfId="0" applyNumberFormat="1" applyFont="1" applyFill="1" applyBorder="1" applyAlignment="1" applyProtection="1">
      <alignment horizontal="right" vertical="center"/>
      <protection locked="0"/>
    </xf>
    <xf numFmtId="164" fontId="50" fillId="0" borderId="33" xfId="0" applyNumberFormat="1" applyFont="1" applyFill="1" applyBorder="1" applyAlignment="1" applyProtection="1">
      <alignment horizontal="right" vertical="center"/>
      <protection locked="0"/>
    </xf>
    <xf numFmtId="164" fontId="50" fillId="0" borderId="0" xfId="0" applyNumberFormat="1" applyFont="1" applyFill="1" applyBorder="1" applyAlignment="1" applyProtection="1">
      <alignment horizontal="right"/>
      <protection locked="0"/>
    </xf>
    <xf numFmtId="164" fontId="24" fillId="0" borderId="0" xfId="0" applyNumberFormat="1" applyFont="1" applyFill="1" applyBorder="1" applyAlignment="1" applyProtection="1">
      <alignment horizontal="right"/>
      <protection locked="0"/>
    </xf>
    <xf numFmtId="164" fontId="142" fillId="0" borderId="0" xfId="1" applyNumberFormat="1" applyFont="1" applyFill="1" applyBorder="1" applyAlignment="1" applyProtection="1">
      <alignment horizontal="right"/>
      <protection locked="0"/>
    </xf>
    <xf numFmtId="164" fontId="50" fillId="0" borderId="34" xfId="0" applyNumberFormat="1" applyFont="1" applyFill="1" applyBorder="1" applyAlignment="1" applyProtection="1">
      <alignment horizontal="right" vertical="center"/>
      <protection locked="0"/>
    </xf>
    <xf numFmtId="164" fontId="24" fillId="0" borderId="35" xfId="0" applyNumberFormat="1" applyFont="1" applyFill="1" applyBorder="1" applyAlignment="1" applyProtection="1">
      <alignment horizontal="right"/>
      <protection locked="0"/>
    </xf>
    <xf numFmtId="43" fontId="114" fillId="0" borderId="0" xfId="0" applyNumberFormat="1" applyFont="1" applyFill="1" applyAlignment="1" applyProtection="1">
      <alignment horizontal="right"/>
      <protection locked="0"/>
    </xf>
    <xf numFmtId="10" fontId="29" fillId="0" borderId="0" xfId="6" applyNumberFormat="1"/>
    <xf numFmtId="164" fontId="50" fillId="0" borderId="0" xfId="1" applyNumberFormat="1" applyFont="1" applyFill="1" applyAlignment="1" applyProtection="1">
      <alignment horizontal="right" vertical="center"/>
      <protection locked="0"/>
    </xf>
    <xf numFmtId="164" fontId="50" fillId="0" borderId="1" xfId="1" applyNumberFormat="1" applyFont="1" applyFill="1" applyBorder="1" applyAlignment="1" applyProtection="1">
      <alignment horizontal="right" vertical="center"/>
      <protection locked="0"/>
    </xf>
    <xf numFmtId="164" fontId="24" fillId="0" borderId="0" xfId="1" applyNumberFormat="1" applyFont="1" applyFill="1" applyBorder="1" applyAlignment="1" applyProtection="1">
      <alignment horizontal="right"/>
      <protection locked="0"/>
    </xf>
    <xf numFmtId="164" fontId="50" fillId="0" borderId="0" xfId="1" applyNumberFormat="1" applyFont="1" applyFill="1" applyBorder="1" applyAlignment="1" applyProtection="1">
      <alignment horizontal="right"/>
      <protection locked="0"/>
    </xf>
    <xf numFmtId="164" fontId="50" fillId="0" borderId="0" xfId="1" applyNumberFormat="1" applyFont="1" applyFill="1" applyBorder="1" applyAlignment="1" applyProtection="1">
      <alignment horizontal="right" vertical="center"/>
      <protection locked="0"/>
    </xf>
    <xf numFmtId="164" fontId="24" fillId="0" borderId="6" xfId="1" applyNumberFormat="1" applyFont="1" applyFill="1" applyBorder="1" applyAlignment="1" applyProtection="1">
      <alignment horizontal="right" vertical="center"/>
      <protection locked="0"/>
    </xf>
    <xf numFmtId="164" fontId="24" fillId="0" borderId="2" xfId="1" applyNumberFormat="1" applyFont="1" applyFill="1" applyBorder="1" applyAlignment="1" applyProtection="1">
      <alignment horizontal="right" vertical="center"/>
      <protection locked="0"/>
    </xf>
    <xf numFmtId="164" fontId="50" fillId="0" borderId="0" xfId="1" applyNumberFormat="1" applyFont="1" applyFill="1" applyAlignment="1" applyProtection="1">
      <alignment horizontal="right"/>
      <protection locked="0"/>
    </xf>
    <xf numFmtId="164" fontId="114" fillId="0" borderId="0" xfId="1" applyNumberFormat="1" applyFont="1" applyFill="1" applyBorder="1" applyAlignment="1" applyProtection="1">
      <alignment horizontal="right" vertical="center"/>
      <protection locked="0"/>
    </xf>
    <xf numFmtId="164" fontId="115" fillId="0" borderId="6" xfId="1" applyNumberFormat="1" applyFont="1" applyFill="1" applyBorder="1" applyAlignment="1" applyProtection="1">
      <alignment horizontal="right" vertical="center"/>
      <protection locked="0"/>
    </xf>
    <xf numFmtId="164" fontId="115" fillId="0" borderId="2" xfId="1" applyNumberFormat="1" applyFont="1" applyFill="1" applyBorder="1" applyAlignment="1" applyProtection="1">
      <alignment horizontal="right" vertical="center"/>
      <protection locked="0"/>
    </xf>
    <xf numFmtId="164" fontId="114" fillId="0" borderId="1" xfId="1" applyNumberFormat="1" applyFont="1" applyFill="1" applyBorder="1" applyAlignment="1" applyProtection="1">
      <alignment horizontal="right"/>
      <protection locked="0"/>
    </xf>
    <xf numFmtId="164" fontId="115" fillId="0" borderId="1" xfId="1" applyNumberFormat="1" applyFont="1" applyFill="1" applyBorder="1" applyAlignment="1" applyProtection="1">
      <alignment horizontal="right"/>
      <protection locked="0"/>
    </xf>
    <xf numFmtId="164" fontId="115" fillId="0" borderId="1" xfId="1" applyNumberFormat="1" applyFont="1" applyBorder="1" applyAlignment="1" applyProtection="1">
      <alignment horizontal="right"/>
      <protection locked="0"/>
    </xf>
    <xf numFmtId="164" fontId="50" fillId="0" borderId="30" xfId="0" applyNumberFormat="1" applyFont="1" applyFill="1" applyBorder="1" applyAlignment="1" applyProtection="1">
      <alignment horizontal="right"/>
      <protection locked="0"/>
    </xf>
    <xf numFmtId="164" fontId="24" fillId="0" borderId="30" xfId="0" applyNumberFormat="1" applyFont="1" applyFill="1" applyBorder="1" applyAlignment="1" applyProtection="1">
      <alignment horizontal="right"/>
      <protection locked="0"/>
    </xf>
    <xf numFmtId="164" fontId="50" fillId="0" borderId="30" xfId="0" applyNumberFormat="1" applyFont="1" applyFill="1" applyBorder="1" applyAlignment="1" applyProtection="1">
      <alignment horizontal="right" vertical="center"/>
      <protection locked="0"/>
    </xf>
    <xf numFmtId="164" fontId="24" fillId="0" borderId="31" xfId="0" applyNumberFormat="1" applyFont="1" applyFill="1" applyBorder="1" applyAlignment="1" applyProtection="1">
      <alignment horizontal="right"/>
      <protection locked="0"/>
    </xf>
    <xf numFmtId="4" fontId="21" fillId="0" borderId="0" xfId="0" applyNumberFormat="1" applyFont="1" applyProtection="1">
      <protection locked="0"/>
    </xf>
    <xf numFmtId="164" fontId="115" fillId="0" borderId="2" xfId="1" applyNumberFormat="1" applyFont="1" applyFill="1" applyBorder="1" applyAlignment="1" applyProtection="1">
      <alignment horizontal="right"/>
      <protection locked="0"/>
    </xf>
    <xf numFmtId="43" fontId="114" fillId="0" borderId="0" xfId="0" applyNumberFormat="1" applyFont="1" applyFill="1" applyAlignment="1" applyProtection="1">
      <alignment horizontal="right"/>
    </xf>
    <xf numFmtId="49" fontId="115" fillId="0" borderId="1" xfId="415" quotePrefix="1" applyNumberFormat="1" applyFont="1" applyBorder="1" applyAlignment="1" applyProtection="1">
      <alignment horizontal="right"/>
      <protection locked="0"/>
    </xf>
    <xf numFmtId="49" fontId="24" fillId="0" borderId="0" xfId="0" applyNumberFormat="1" applyFont="1" applyAlignment="1" applyProtection="1">
      <alignment horizontal="center"/>
      <protection locked="0"/>
    </xf>
    <xf numFmtId="49" fontId="24" fillId="0" borderId="1" xfId="0" applyNumberFormat="1" applyFont="1" applyBorder="1" applyAlignment="1" applyProtection="1">
      <alignment horizontal="center"/>
      <protection locked="0"/>
    </xf>
    <xf numFmtId="49" fontId="115" fillId="0" borderId="1" xfId="0" quotePrefix="1" applyNumberFormat="1" applyFont="1" applyBorder="1" applyAlignment="1" applyProtection="1">
      <alignment horizontal="right"/>
      <protection locked="0"/>
    </xf>
    <xf numFmtId="49" fontId="115" fillId="0" borderId="0" xfId="0" applyNumberFormat="1" applyFont="1" applyAlignment="1" applyProtection="1">
      <alignment horizontal="center"/>
      <protection locked="0"/>
    </xf>
    <xf numFmtId="49" fontId="115" fillId="0" borderId="1" xfId="0" applyNumberFormat="1" applyFont="1" applyBorder="1" applyAlignment="1" applyProtection="1">
      <alignment horizontal="center"/>
      <protection locked="0"/>
    </xf>
    <xf numFmtId="49" fontId="25" fillId="0" borderId="0" xfId="0" applyNumberFormat="1" applyFont="1" applyAlignment="1" applyProtection="1">
      <alignment horizontal="center"/>
      <protection locked="0"/>
    </xf>
    <xf numFmtId="49" fontId="23" fillId="0" borderId="0" xfId="0" applyNumberFormat="1" applyFont="1"/>
    <xf numFmtId="49" fontId="23" fillId="0" borderId="0" xfId="415" applyNumberFormat="1" applyFont="1"/>
    <xf numFmtId="49" fontId="150" fillId="0" borderId="1" xfId="415" applyNumberFormat="1" applyFont="1" applyBorder="1"/>
    <xf numFmtId="49" fontId="150" fillId="0" borderId="1" xfId="415" quotePrefix="1" applyNumberFormat="1" applyFont="1" applyBorder="1" applyAlignment="1" applyProtection="1">
      <alignment horizontal="right"/>
      <protection locked="0"/>
    </xf>
    <xf numFmtId="49" fontId="150" fillId="0" borderId="1" xfId="5" applyNumberFormat="1" applyFont="1" applyBorder="1" applyAlignment="1">
      <alignment horizontal="right"/>
    </xf>
    <xf numFmtId="49" fontId="150" fillId="0" borderId="0" xfId="415" applyNumberFormat="1" applyFont="1" applyBorder="1" applyAlignment="1" applyProtection="1">
      <alignment horizontal="center"/>
      <protection locked="0"/>
    </xf>
    <xf numFmtId="49" fontId="150" fillId="0" borderId="0" xfId="415" applyNumberFormat="1" applyFont="1"/>
    <xf numFmtId="164" fontId="114" fillId="0" borderId="1" xfId="1" applyNumberFormat="1" applyFont="1" applyFill="1" applyBorder="1" applyAlignment="1">
      <alignment horizontal="right"/>
    </xf>
    <xf numFmtId="169" fontId="114" fillId="0" borderId="0" xfId="6" applyNumberFormat="1" applyFont="1" applyFill="1" applyBorder="1" applyAlignment="1">
      <alignment horizontal="right"/>
    </xf>
    <xf numFmtId="0" fontId="30" fillId="0" borderId="40" xfId="154" applyNumberFormat="1" applyFont="1" applyFill="1" applyBorder="1" applyAlignment="1">
      <alignment vertical="top"/>
    </xf>
    <xf numFmtId="0" fontId="30" fillId="0" borderId="40" xfId="154" applyNumberFormat="1" applyFont="1" applyFill="1" applyBorder="1" applyAlignment="1">
      <alignment horizontal="center" vertical="top"/>
    </xf>
    <xf numFmtId="0" fontId="148" fillId="0" borderId="40" xfId="154" applyNumberFormat="1" applyFont="1" applyFill="1" applyBorder="1" applyAlignment="1">
      <alignment vertical="top"/>
    </xf>
    <xf numFmtId="0" fontId="148" fillId="0" borderId="40" xfId="154" applyNumberFormat="1" applyFont="1" applyFill="1" applyBorder="1" applyAlignment="1">
      <alignment horizontal="center" vertical="top"/>
    </xf>
    <xf numFmtId="49" fontId="23" fillId="0" borderId="0" xfId="706" applyNumberFormat="1" applyFont="1" applyBorder="1" applyAlignment="1" applyProtection="1">
      <alignment horizontal="center"/>
      <protection locked="0"/>
    </xf>
    <xf numFmtId="49" fontId="23" fillId="0" borderId="40" xfId="2" quotePrefix="1" applyNumberFormat="1" applyFont="1" applyBorder="1" applyAlignment="1" applyProtection="1">
      <protection locked="0"/>
    </xf>
    <xf numFmtId="49" fontId="23" fillId="0" borderId="40" xfId="2" quotePrefix="1" applyNumberFormat="1" applyFont="1" applyBorder="1" applyAlignment="1" applyProtection="1">
      <alignment horizontal="center"/>
      <protection locked="0"/>
    </xf>
    <xf numFmtId="8" fontId="40" fillId="0" borderId="0" xfId="706" applyNumberFormat="1" applyFont="1"/>
    <xf numFmtId="164" fontId="50" fillId="0" borderId="0" xfId="1" applyNumberFormat="1" applyFont="1" applyAlignment="1">
      <alignment horizontal="right"/>
    </xf>
    <xf numFmtId="9" fontId="50" fillId="0" borderId="0" xfId="5" applyFont="1" applyAlignment="1">
      <alignment horizontal="right"/>
    </xf>
    <xf numFmtId="10" fontId="16" fillId="0" borderId="0" xfId="706" applyNumberFormat="1" applyFont="1"/>
    <xf numFmtId="8" fontId="16" fillId="0" borderId="0" xfId="706" applyNumberFormat="1"/>
    <xf numFmtId="10" fontId="16" fillId="0" borderId="0" xfId="706" applyNumberFormat="1"/>
    <xf numFmtId="173" fontId="114" fillId="0" borderId="32" xfId="1" applyNumberFormat="1" applyFont="1" applyFill="1" applyBorder="1" applyAlignment="1">
      <alignment horizontal="right"/>
    </xf>
    <xf numFmtId="164" fontId="114" fillId="0" borderId="0" xfId="1" applyNumberFormat="1" applyFont="1" applyAlignment="1">
      <alignment horizontal="right"/>
    </xf>
    <xf numFmtId="164" fontId="114" fillId="0" borderId="40" xfId="1" applyNumberFormat="1" applyFont="1" applyBorder="1" applyAlignment="1">
      <alignment horizontal="right"/>
    </xf>
    <xf numFmtId="173" fontId="115" fillId="0" borderId="41" xfId="1" applyNumberFormat="1" applyFont="1" applyFill="1" applyBorder="1" applyAlignment="1">
      <alignment horizontal="right"/>
    </xf>
    <xf numFmtId="173" fontId="115" fillId="0" borderId="0" xfId="1" applyNumberFormat="1" applyFont="1" applyFill="1" applyBorder="1" applyAlignment="1">
      <alignment horizontal="right"/>
    </xf>
    <xf numFmtId="0" fontId="114" fillId="0" borderId="0" xfId="706" applyFont="1" applyFill="1" applyAlignment="1">
      <alignment horizontal="right"/>
    </xf>
    <xf numFmtId="172" fontId="114" fillId="0" borderId="0" xfId="6" applyNumberFormat="1" applyFont="1" applyAlignment="1">
      <alignment horizontal="right"/>
    </xf>
    <xf numFmtId="8" fontId="25" fillId="0" borderId="0" xfId="0" applyNumberFormat="1" applyFont="1"/>
    <xf numFmtId="10" fontId="0" fillId="0" borderId="0" xfId="0" applyNumberFormat="1"/>
    <xf numFmtId="164" fontId="134" fillId="0" borderId="0" xfId="1" applyNumberFormat="1" applyFont="1" applyAlignment="1">
      <alignment horizontal="right"/>
    </xf>
    <xf numFmtId="164" fontId="134" fillId="0" borderId="40" xfId="1" applyNumberFormat="1" applyFont="1" applyBorder="1" applyAlignment="1">
      <alignment horizontal="right"/>
    </xf>
    <xf numFmtId="173" fontId="134" fillId="0" borderId="42" xfId="1" applyNumberFormat="1" applyFont="1" applyFill="1" applyBorder="1" applyAlignment="1">
      <alignment horizontal="right"/>
    </xf>
    <xf numFmtId="173" fontId="134" fillId="0" borderId="0" xfId="1" applyNumberFormat="1" applyFont="1" applyFill="1" applyBorder="1" applyAlignment="1">
      <alignment horizontal="right"/>
    </xf>
    <xf numFmtId="0" fontId="134" fillId="0" borderId="0" xfId="0" applyFont="1" applyFill="1" applyAlignment="1">
      <alignment horizontal="right"/>
    </xf>
    <xf numFmtId="164" fontId="134" fillId="0" borderId="40" xfId="1" applyNumberFormat="1" applyFont="1" applyFill="1" applyBorder="1" applyAlignment="1">
      <alignment horizontal="right"/>
    </xf>
    <xf numFmtId="175" fontId="156" fillId="0" borderId="41" xfId="1" applyNumberFormat="1" applyFont="1" applyFill="1" applyBorder="1" applyAlignment="1">
      <alignment horizontal="right"/>
    </xf>
    <xf numFmtId="175" fontId="156" fillId="0" borderId="41" xfId="1" applyNumberFormat="1" applyFont="1" applyBorder="1" applyAlignment="1">
      <alignment horizontal="right"/>
    </xf>
    <xf numFmtId="0" fontId="59" fillId="0" borderId="0" xfId="0" applyFont="1" applyFill="1" applyAlignment="1">
      <alignment horizontal="right"/>
    </xf>
    <xf numFmtId="0" fontId="147" fillId="0" borderId="0" xfId="0" applyFont="1" applyBorder="1" applyAlignment="1">
      <alignment horizontal="right"/>
    </xf>
    <xf numFmtId="0" fontId="147" fillId="0" borderId="0" xfId="0" applyFont="1" applyAlignment="1">
      <alignment horizontal="right"/>
    </xf>
    <xf numFmtId="0" fontId="147" fillId="0" borderId="0" xfId="0" applyFont="1" applyFill="1" applyAlignment="1">
      <alignment horizontal="right"/>
    </xf>
    <xf numFmtId="0" fontId="134" fillId="0" borderId="0" xfId="0" applyFont="1" applyFill="1" applyBorder="1" applyAlignment="1">
      <alignment horizontal="right"/>
    </xf>
    <xf numFmtId="0" fontId="134" fillId="0" borderId="0" xfId="0" applyFont="1" applyBorder="1" applyAlignment="1">
      <alignment horizontal="right"/>
    </xf>
    <xf numFmtId="0" fontId="134" fillId="0" borderId="0" xfId="0" applyFont="1" applyAlignment="1">
      <alignment horizontal="right"/>
    </xf>
    <xf numFmtId="0" fontId="117" fillId="0" borderId="0" xfId="0" applyFont="1" applyFill="1" applyBorder="1" applyAlignment="1">
      <alignment horizontal="right"/>
    </xf>
    <xf numFmtId="172" fontId="134" fillId="0" borderId="0" xfId="6" applyNumberFormat="1" applyFont="1" applyFill="1" applyAlignment="1">
      <alignment horizontal="right"/>
    </xf>
    <xf numFmtId="173" fontId="147" fillId="0" borderId="0" xfId="1" applyNumberFormat="1" applyFont="1" applyFill="1" applyBorder="1" applyAlignment="1">
      <alignment horizontal="right"/>
    </xf>
    <xf numFmtId="167" fontId="61" fillId="0" borderId="0" xfId="5" applyNumberFormat="1" applyFont="1" applyFill="1" applyAlignment="1">
      <alignment horizontal="right"/>
    </xf>
    <xf numFmtId="0" fontId="140" fillId="0" borderId="0" xfId="0" applyFont="1" applyAlignment="1">
      <alignment horizontal="right"/>
    </xf>
    <xf numFmtId="0" fontId="21" fillId="0" borderId="0" xfId="0" applyFont="1" applyFill="1" applyAlignment="1">
      <alignment horizontal="right"/>
    </xf>
    <xf numFmtId="0" fontId="140" fillId="0" borderId="0" xfId="0" applyFont="1" applyFill="1" applyAlignment="1">
      <alignment horizontal="right"/>
    </xf>
    <xf numFmtId="0" fontId="150" fillId="0" borderId="0" xfId="0" applyFont="1" applyFill="1" applyAlignment="1">
      <alignment horizontal="right"/>
    </xf>
    <xf numFmtId="0" fontId="147" fillId="56" borderId="0" xfId="0" applyFont="1" applyFill="1" applyAlignment="1">
      <alignment horizontal="right"/>
    </xf>
    <xf numFmtId="0" fontId="59" fillId="56" borderId="0" xfId="0" applyFont="1" applyFill="1" applyAlignment="1">
      <alignment horizontal="right"/>
    </xf>
    <xf numFmtId="0" fontId="138" fillId="56" borderId="0" xfId="0" applyFont="1" applyFill="1" applyAlignment="1">
      <alignment horizontal="right"/>
    </xf>
    <xf numFmtId="0" fontId="59" fillId="0" borderId="0" xfId="0" applyFont="1" applyAlignment="1">
      <alignment horizontal="right"/>
    </xf>
    <xf numFmtId="179" fontId="134" fillId="0" borderId="0" xfId="1" applyNumberFormat="1" applyFont="1" applyFill="1" applyAlignment="1">
      <alignment horizontal="right"/>
    </xf>
    <xf numFmtId="174" fontId="134" fillId="0" borderId="40" xfId="0" applyNumberFormat="1" applyFont="1" applyBorder="1" applyAlignment="1">
      <alignment horizontal="right"/>
    </xf>
    <xf numFmtId="174" fontId="134" fillId="0" borderId="40" xfId="0" applyNumberFormat="1" applyFont="1" applyFill="1" applyBorder="1" applyAlignment="1">
      <alignment horizontal="right"/>
    </xf>
    <xf numFmtId="173" fontId="156" fillId="0" borderId="41" xfId="1" applyNumberFormat="1" applyFont="1" applyFill="1" applyBorder="1" applyAlignment="1">
      <alignment horizontal="right"/>
    </xf>
    <xf numFmtId="164" fontId="134" fillId="0" borderId="0" xfId="1" applyNumberFormat="1" applyFont="1" applyFill="1" applyAlignment="1">
      <alignment horizontal="right"/>
    </xf>
    <xf numFmtId="0" fontId="25" fillId="0" borderId="0" xfId="0" applyFont="1" applyBorder="1" applyAlignment="1"/>
    <xf numFmtId="0" fontId="25" fillId="0" borderId="40" xfId="0" applyFont="1" applyBorder="1" applyAlignment="1"/>
    <xf numFmtId="0" fontId="21" fillId="0" borderId="40" xfId="0" applyFont="1" applyBorder="1"/>
    <xf numFmtId="0" fontId="25" fillId="0" borderId="40" xfId="0" applyFont="1" applyBorder="1" applyAlignment="1">
      <alignment horizontal="right"/>
    </xf>
    <xf numFmtId="165" fontId="117" fillId="0" borderId="0" xfId="0" applyNumberFormat="1" applyFont="1" applyFill="1" applyBorder="1" applyAlignment="1" applyProtection="1">
      <alignment horizontal="right"/>
    </xf>
    <xf numFmtId="0" fontId="138" fillId="0" borderId="0" xfId="144" applyFont="1" applyFill="1" applyBorder="1" applyAlignment="1">
      <alignment horizontal="right"/>
    </xf>
    <xf numFmtId="0" fontId="117" fillId="0" borderId="0" xfId="144" applyFont="1" applyFill="1" applyBorder="1" applyAlignment="1">
      <alignment horizontal="right"/>
    </xf>
    <xf numFmtId="165" fontId="117" fillId="0" borderId="0" xfId="1" applyNumberFormat="1" applyFont="1" applyFill="1" applyAlignment="1">
      <alignment horizontal="right"/>
    </xf>
    <xf numFmtId="164" fontId="117" fillId="0" borderId="0" xfId="1" applyNumberFormat="1" applyFont="1" applyFill="1" applyAlignment="1">
      <alignment horizontal="right"/>
    </xf>
    <xf numFmtId="165" fontId="117" fillId="0" borderId="27" xfId="0" applyNumberFormat="1" applyFont="1" applyFill="1" applyBorder="1" applyAlignment="1" applyProtection="1">
      <alignment horizontal="right" vertical="center"/>
    </xf>
    <xf numFmtId="0" fontId="138" fillId="0" borderId="0" xfId="144" applyFont="1" applyFill="1" applyBorder="1" applyAlignment="1">
      <alignment horizontal="right" vertical="center"/>
    </xf>
    <xf numFmtId="0" fontId="117" fillId="0" borderId="2" xfId="144" applyFont="1" applyFill="1" applyBorder="1" applyAlignment="1">
      <alignment horizontal="right" vertical="center"/>
    </xf>
    <xf numFmtId="43" fontId="148" fillId="0" borderId="28" xfId="0" applyNumberFormat="1" applyFont="1" applyFill="1" applyBorder="1" applyAlignment="1" applyProtection="1">
      <alignment horizontal="right"/>
    </xf>
    <xf numFmtId="0" fontId="117" fillId="0" borderId="0" xfId="0" applyNumberFormat="1" applyFont="1" applyFill="1" applyBorder="1" applyAlignment="1" applyProtection="1">
      <alignment horizontal="right"/>
    </xf>
    <xf numFmtId="164" fontId="117" fillId="0" borderId="0" xfId="0" applyNumberFormat="1" applyFont="1" applyFill="1" applyBorder="1" applyAlignment="1" applyProtection="1">
      <alignment horizontal="right"/>
    </xf>
    <xf numFmtId="43" fontId="148" fillId="0" borderId="3" xfId="1" applyFont="1" applyBorder="1" applyAlignment="1">
      <alignment horizontal="right"/>
    </xf>
    <xf numFmtId="0" fontId="117" fillId="0" borderId="0" xfId="144" applyFont="1" applyAlignment="1">
      <alignment horizontal="right"/>
    </xf>
    <xf numFmtId="164" fontId="117" fillId="0" borderId="0" xfId="1" applyNumberFormat="1" applyFont="1" applyAlignment="1">
      <alignment horizontal="right"/>
    </xf>
    <xf numFmtId="43" fontId="148" fillId="0" borderId="3" xfId="1" applyNumberFormat="1" applyFont="1" applyBorder="1" applyAlignment="1">
      <alignment horizontal="right"/>
    </xf>
    <xf numFmtId="49" fontId="16" fillId="0" borderId="0" xfId="144" applyNumberFormat="1" applyFont="1"/>
    <xf numFmtId="49" fontId="148" fillId="0" borderId="1" xfId="144" applyNumberFormat="1" applyFont="1" applyBorder="1" applyAlignment="1">
      <alignment horizontal="right"/>
    </xf>
    <xf numFmtId="49" fontId="148" fillId="0" borderId="1" xfId="144" quotePrefix="1" applyNumberFormat="1" applyFont="1" applyBorder="1" applyAlignment="1" applyProtection="1">
      <alignment horizontal="right"/>
      <protection locked="0"/>
    </xf>
    <xf numFmtId="49" fontId="117" fillId="0" borderId="0" xfId="144" applyNumberFormat="1" applyFont="1"/>
    <xf numFmtId="164" fontId="117" fillId="0" borderId="0" xfId="2804" applyNumberFormat="1" applyFont="1" applyFill="1" applyAlignment="1">
      <alignment horizontal="right"/>
    </xf>
    <xf numFmtId="164" fontId="117" fillId="0" borderId="2" xfId="2804" applyNumberFormat="1" applyFont="1" applyFill="1" applyBorder="1" applyAlignment="1">
      <alignment horizontal="right"/>
    </xf>
    <xf numFmtId="165" fontId="117" fillId="0" borderId="0" xfId="2804" applyNumberFormat="1" applyFont="1" applyFill="1" applyAlignment="1">
      <alignment horizontal="right"/>
    </xf>
    <xf numFmtId="165" fontId="117" fillId="0" borderId="2" xfId="2804" applyNumberFormat="1" applyFont="1" applyFill="1" applyBorder="1" applyAlignment="1">
      <alignment horizontal="right" vertical="center"/>
    </xf>
    <xf numFmtId="43" fontId="148" fillId="0" borderId="3" xfId="144" applyNumberFormat="1" applyFont="1" applyFill="1" applyBorder="1" applyAlignment="1">
      <alignment horizontal="right"/>
    </xf>
    <xf numFmtId="43" fontId="117" fillId="0" borderId="0" xfId="144" applyNumberFormat="1" applyFont="1" applyFill="1" applyBorder="1" applyAlignment="1">
      <alignment horizontal="right"/>
    </xf>
    <xf numFmtId="43" fontId="148" fillId="0" borderId="0" xfId="144" applyNumberFormat="1" applyFont="1" applyFill="1" applyBorder="1" applyAlignment="1">
      <alignment horizontal="right"/>
    </xf>
    <xf numFmtId="167" fontId="117" fillId="0" borderId="0" xfId="144" applyNumberFormat="1" applyFont="1" applyAlignment="1">
      <alignment horizontal="right"/>
    </xf>
    <xf numFmtId="49" fontId="21" fillId="0" borderId="0" xfId="0" applyNumberFormat="1" applyFont="1"/>
    <xf numFmtId="49" fontId="25" fillId="0" borderId="1" xfId="0" applyNumberFormat="1" applyFont="1" applyBorder="1" applyAlignment="1">
      <alignment horizontal="right"/>
    </xf>
    <xf numFmtId="49" fontId="148" fillId="0" borderId="1" xfId="0" quotePrefix="1" applyNumberFormat="1" applyFont="1" applyBorder="1" applyAlignment="1" applyProtection="1">
      <alignment horizontal="right"/>
      <protection locked="0"/>
    </xf>
    <xf numFmtId="49" fontId="138" fillId="0" borderId="0" xfId="0" applyNumberFormat="1" applyFont="1"/>
    <xf numFmtId="49" fontId="117" fillId="0" borderId="0" xfId="0" applyNumberFormat="1" applyFont="1"/>
    <xf numFmtId="49" fontId="148" fillId="0" borderId="1" xfId="0" applyNumberFormat="1" applyFont="1" applyBorder="1" applyAlignment="1">
      <alignment horizontal="right"/>
    </xf>
    <xf numFmtId="164" fontId="117" fillId="0" borderId="0" xfId="1" applyNumberFormat="1" applyFont="1" applyFill="1" applyBorder="1" applyAlignment="1">
      <alignment horizontal="right"/>
    </xf>
    <xf numFmtId="164" fontId="117" fillId="0" borderId="2" xfId="1" applyNumberFormat="1" applyFont="1" applyFill="1" applyBorder="1" applyAlignment="1">
      <alignment horizontal="right"/>
    </xf>
    <xf numFmtId="43" fontId="117" fillId="0" borderId="0" xfId="0" applyNumberFormat="1" applyFont="1" applyFill="1" applyBorder="1" applyAlignment="1">
      <alignment horizontal="right"/>
    </xf>
    <xf numFmtId="165" fontId="117" fillId="0" borderId="4" xfId="1" applyNumberFormat="1" applyFont="1" applyFill="1" applyBorder="1" applyAlignment="1">
      <alignment horizontal="right"/>
    </xf>
    <xf numFmtId="165" fontId="117" fillId="0" borderId="0" xfId="1" applyNumberFormat="1" applyFont="1" applyFill="1" applyBorder="1" applyAlignment="1">
      <alignment horizontal="right"/>
    </xf>
    <xf numFmtId="43" fontId="148" fillId="0" borderId="3" xfId="1" applyNumberFormat="1" applyFont="1" applyFill="1" applyBorder="1" applyAlignment="1">
      <alignment horizontal="right"/>
    </xf>
    <xf numFmtId="43" fontId="148" fillId="0" borderId="3" xfId="0" applyNumberFormat="1" applyFont="1" applyFill="1" applyBorder="1" applyAlignment="1">
      <alignment horizontal="right"/>
    </xf>
    <xf numFmtId="43" fontId="117" fillId="0" borderId="0" xfId="0" applyNumberFormat="1" applyFont="1" applyFill="1" applyAlignment="1">
      <alignment horizontal="right"/>
    </xf>
    <xf numFmtId="0" fontId="117" fillId="0" borderId="0" xfId="0" applyFont="1" applyFill="1" applyAlignment="1">
      <alignment horizontal="right"/>
    </xf>
    <xf numFmtId="164" fontId="24" fillId="0" borderId="3" xfId="1" applyNumberFormat="1" applyFont="1" applyFill="1" applyBorder="1" applyAlignment="1" applyProtection="1">
      <alignment horizontal="right"/>
      <protection locked="0"/>
    </xf>
    <xf numFmtId="164" fontId="114" fillId="0" borderId="0" xfId="0" applyNumberFormat="1" applyFont="1" applyFill="1" applyBorder="1" applyAlignment="1" applyProtection="1">
      <alignment horizontal="right" vertical="center"/>
      <protection locked="0"/>
    </xf>
    <xf numFmtId="164" fontId="114" fillId="0" borderId="29" xfId="0" applyNumberFormat="1" applyFont="1" applyFill="1" applyBorder="1" applyAlignment="1" applyProtection="1">
      <alignment horizontal="right" vertical="center"/>
      <protection locked="0"/>
    </xf>
    <xf numFmtId="4" fontId="40" fillId="0" borderId="0" xfId="706" applyNumberFormat="1" applyFont="1"/>
    <xf numFmtId="15" fontId="23" fillId="0" borderId="0" xfId="706" applyNumberFormat="1" applyFont="1"/>
    <xf numFmtId="164" fontId="50" fillId="0" borderId="41" xfId="1" applyNumberFormat="1" applyFont="1" applyFill="1" applyBorder="1"/>
    <xf numFmtId="0" fontId="25" fillId="0" borderId="1" xfId="0" applyFont="1" applyFill="1" applyBorder="1" applyAlignment="1">
      <alignment horizontal="right"/>
    </xf>
    <xf numFmtId="165" fontId="117" fillId="0" borderId="0" xfId="144" applyNumberFormat="1" applyFont="1" applyFill="1" applyAlignment="1">
      <alignment horizontal="right"/>
    </xf>
    <xf numFmtId="0" fontId="117" fillId="0" borderId="1" xfId="144" applyFont="1" applyFill="1" applyBorder="1" applyAlignment="1">
      <alignment horizontal="right"/>
    </xf>
    <xf numFmtId="165" fontId="117" fillId="0" borderId="2" xfId="1" applyNumberFormat="1" applyFont="1" applyFill="1" applyBorder="1" applyAlignment="1">
      <alignment horizontal="right" vertical="center"/>
    </xf>
    <xf numFmtId="43" fontId="114" fillId="0" borderId="0" xfId="1" applyFont="1" applyAlignment="1">
      <alignment horizontal="right"/>
    </xf>
    <xf numFmtId="0" fontId="23" fillId="0" borderId="0" xfId="0" applyFont="1" applyAlignment="1">
      <alignment horizontal="center" wrapText="1"/>
    </xf>
    <xf numFmtId="0" fontId="43" fillId="0" borderId="0" xfId="0" applyFont="1" applyAlignment="1">
      <alignment horizontal="left" vertical="top"/>
    </xf>
    <xf numFmtId="0" fontId="23" fillId="0" borderId="0" xfId="0" applyFont="1" applyAlignment="1">
      <alignment horizontal="center"/>
    </xf>
    <xf numFmtId="0" fontId="43" fillId="0" borderId="0" xfId="144" applyFont="1" applyBorder="1" applyAlignment="1">
      <alignment horizontal="left" vertical="top" wrapText="1"/>
    </xf>
    <xf numFmtId="0" fontId="23" fillId="0" borderId="0" xfId="144" applyFont="1" applyAlignment="1">
      <alignment horizontal="center" wrapText="1"/>
    </xf>
    <xf numFmtId="0" fontId="23" fillId="0" borderId="0" xfId="144" applyFont="1" applyAlignment="1">
      <alignment horizontal="center"/>
    </xf>
    <xf numFmtId="0" fontId="23" fillId="0" borderId="0" xfId="0" applyFont="1" applyAlignment="1" applyProtection="1">
      <alignment horizontal="center" wrapText="1"/>
      <protection locked="0"/>
    </xf>
    <xf numFmtId="0" fontId="23" fillId="0" borderId="0" xfId="0" applyFont="1" applyAlignment="1" applyProtection="1">
      <alignment horizontal="center"/>
      <protection locked="0"/>
    </xf>
    <xf numFmtId="0" fontId="31" fillId="0" borderId="0" xfId="6" applyFont="1" applyAlignment="1">
      <alignment horizontal="center" wrapText="1"/>
    </xf>
    <xf numFmtId="0" fontId="31" fillId="0" borderId="0" xfId="6" applyFont="1" applyAlignment="1">
      <alignment horizontal="center"/>
    </xf>
    <xf numFmtId="173" fontId="21" fillId="0" borderId="0" xfId="1" applyNumberFormat="1" applyFont="1" applyFill="1" applyAlignment="1">
      <alignment horizontal="center"/>
    </xf>
    <xf numFmtId="164" fontId="50" fillId="0" borderId="0" xfId="1" applyNumberFormat="1" applyFont="1" applyAlignment="1">
      <alignment horizontal="center"/>
    </xf>
    <xf numFmtId="164" fontId="50" fillId="0" borderId="0" xfId="1" applyNumberFormat="1" applyFont="1" applyBorder="1" applyAlignment="1">
      <alignment horizontal="center"/>
    </xf>
    <xf numFmtId="173" fontId="50" fillId="0" borderId="2" xfId="1" applyNumberFormat="1" applyFont="1" applyFill="1" applyBorder="1" applyAlignment="1">
      <alignment horizontal="center"/>
    </xf>
    <xf numFmtId="164" fontId="21" fillId="0" borderId="1" xfId="1" applyNumberFormat="1" applyFont="1" applyBorder="1" applyAlignment="1">
      <alignment horizontal="center"/>
    </xf>
    <xf numFmtId="173" fontId="21" fillId="0" borderId="2" xfId="1" applyNumberFormat="1" applyFont="1" applyFill="1" applyBorder="1" applyAlignment="1">
      <alignment horizontal="center"/>
    </xf>
    <xf numFmtId="173" fontId="21" fillId="0" borderId="0" xfId="1" applyNumberFormat="1" applyFont="1" applyFill="1" applyBorder="1" applyAlignment="1">
      <alignment horizontal="center"/>
    </xf>
    <xf numFmtId="164" fontId="21" fillId="0" borderId="0" xfId="1" applyNumberFormat="1" applyFont="1" applyAlignment="1">
      <alignment horizontal="center"/>
    </xf>
    <xf numFmtId="173" fontId="50" fillId="0" borderId="0" xfId="1" applyNumberFormat="1" applyFont="1" applyFill="1" applyAlignment="1">
      <alignment horizontal="center"/>
    </xf>
    <xf numFmtId="173" fontId="50" fillId="0" borderId="0" xfId="1" applyNumberFormat="1" applyFont="1" applyFill="1" applyBorder="1" applyAlignment="1">
      <alignment horizontal="center"/>
    </xf>
    <xf numFmtId="164" fontId="50" fillId="0" borderId="1" xfId="1" applyNumberFormat="1" applyFont="1" applyBorder="1" applyAlignment="1">
      <alignment horizontal="center"/>
    </xf>
    <xf numFmtId="167" fontId="50" fillId="0" borderId="0" xfId="5" applyNumberFormat="1" applyFont="1" applyFill="1" applyAlignment="1">
      <alignment horizontal="right"/>
    </xf>
    <xf numFmtId="164" fontId="50" fillId="0" borderId="0" xfId="1" applyNumberFormat="1" applyFont="1" applyFill="1" applyAlignment="1">
      <alignment horizontal="center"/>
    </xf>
    <xf numFmtId="174" fontId="50" fillId="0" borderId="0" xfId="1" applyNumberFormat="1" applyFont="1" applyFill="1" applyBorder="1" applyAlignment="1">
      <alignment horizontal="right"/>
    </xf>
    <xf numFmtId="164" fontId="50" fillId="0" borderId="1" xfId="1" applyNumberFormat="1" applyFont="1" applyFill="1" applyBorder="1" applyAlignment="1">
      <alignment horizontal="center"/>
    </xf>
    <xf numFmtId="173" fontId="50" fillId="0" borderId="0" xfId="1" applyNumberFormat="1" applyFont="1" applyFill="1" applyAlignment="1">
      <alignment horizontal="right"/>
    </xf>
    <xf numFmtId="0" fontId="24" fillId="0" borderId="1" xfId="0" applyFont="1" applyFill="1" applyBorder="1" applyAlignment="1">
      <alignment horizontal="right"/>
    </xf>
    <xf numFmtId="173" fontId="50" fillId="0" borderId="2" xfId="1" applyNumberFormat="1" applyFont="1" applyFill="1" applyBorder="1" applyAlignment="1">
      <alignment horizontal="right"/>
    </xf>
    <xf numFmtId="167" fontId="21" fillId="0" borderId="0" xfId="5" applyNumberFormat="1" applyFont="1" applyFill="1" applyAlignment="1">
      <alignment horizontal="right"/>
    </xf>
    <xf numFmtId="0" fontId="25" fillId="0" borderId="1" xfId="0" applyFont="1" applyFill="1" applyBorder="1" applyAlignment="1">
      <alignment horizontal="right"/>
    </xf>
    <xf numFmtId="173" fontId="21" fillId="0" borderId="0" xfId="1" applyNumberFormat="1" applyFont="1" applyFill="1" applyAlignment="1">
      <alignment horizontal="right"/>
    </xf>
    <xf numFmtId="164" fontId="21" fillId="0" borderId="0" xfId="1" applyNumberFormat="1" applyFont="1" applyFill="1" applyAlignment="1">
      <alignment horizontal="center"/>
    </xf>
    <xf numFmtId="174" fontId="21" fillId="0" borderId="0" xfId="1" applyNumberFormat="1" applyFont="1" applyFill="1" applyBorder="1" applyAlignment="1">
      <alignment horizontal="right"/>
    </xf>
    <xf numFmtId="0" fontId="25" fillId="0" borderId="0" xfId="0" applyFont="1" applyAlignment="1" applyProtection="1">
      <alignment horizontal="right"/>
      <protection locked="0"/>
    </xf>
    <xf numFmtId="164" fontId="21" fillId="0" borderId="1" xfId="1" applyNumberFormat="1" applyFont="1" applyFill="1" applyBorder="1" applyAlignment="1">
      <alignment horizontal="center"/>
    </xf>
    <xf numFmtId="173" fontId="21" fillId="0" borderId="2" xfId="1" applyNumberFormat="1" applyFont="1" applyFill="1" applyBorder="1" applyAlignment="1">
      <alignment horizontal="right"/>
    </xf>
    <xf numFmtId="174" fontId="21" fillId="0" borderId="1" xfId="1" applyNumberFormat="1" applyFont="1" applyFill="1" applyBorder="1" applyAlignment="1">
      <alignment horizontal="right"/>
    </xf>
    <xf numFmtId="164" fontId="21" fillId="0" borderId="0" xfId="1" applyNumberFormat="1" applyFont="1" applyBorder="1" applyAlignment="1">
      <alignment horizontal="center"/>
    </xf>
    <xf numFmtId="167" fontId="40" fillId="0" borderId="0" xfId="5" applyNumberFormat="1" applyFont="1" applyFill="1" applyAlignment="1">
      <alignment horizontal="right"/>
    </xf>
    <xf numFmtId="175" fontId="40" fillId="0" borderId="0" xfId="1" applyNumberFormat="1" applyFont="1" applyFill="1" applyAlignment="1">
      <alignment horizontal="center"/>
    </xf>
    <xf numFmtId="164" fontId="40" fillId="0" borderId="0" xfId="1" applyNumberFormat="1" applyFont="1" applyFill="1" applyAlignment="1">
      <alignment horizontal="center"/>
    </xf>
    <xf numFmtId="164" fontId="40" fillId="0" borderId="0" xfId="1" applyNumberFormat="1" applyFont="1" applyFill="1" applyBorder="1" applyAlignment="1">
      <alignment horizontal="center"/>
    </xf>
    <xf numFmtId="175" fontId="40" fillId="0" borderId="2" xfId="1" applyNumberFormat="1" applyFont="1" applyFill="1" applyBorder="1" applyAlignment="1">
      <alignment horizontal="center"/>
    </xf>
    <xf numFmtId="173" fontId="40" fillId="0" borderId="2" xfId="2" applyNumberFormat="1" applyFont="1" applyFill="1" applyBorder="1" applyAlignment="1">
      <alignment horizontal="center"/>
    </xf>
    <xf numFmtId="175" fontId="40" fillId="0" borderId="2" xfId="1" quotePrefix="1" applyNumberFormat="1" applyFont="1" applyFill="1" applyBorder="1" applyAlignment="1">
      <alignment horizontal="left"/>
    </xf>
    <xf numFmtId="175" fontId="40" fillId="0" borderId="2" xfId="1" applyNumberFormat="1" applyFont="1" applyFill="1" applyBorder="1" applyAlignment="1">
      <alignment horizontal="left"/>
    </xf>
    <xf numFmtId="164" fontId="40" fillId="0" borderId="1" xfId="1" applyNumberFormat="1" applyFont="1" applyFill="1" applyBorder="1" applyAlignment="1">
      <alignment horizontal="center"/>
    </xf>
    <xf numFmtId="167" fontId="23" fillId="0" borderId="0" xfId="0" quotePrefix="1" applyNumberFormat="1" applyFont="1" applyFill="1" applyAlignment="1">
      <alignment horizontal="right"/>
    </xf>
    <xf numFmtId="173" fontId="40" fillId="0" borderId="0" xfId="2" applyNumberFormat="1" applyFont="1" applyFill="1" applyAlignment="1">
      <alignment horizontal="center"/>
    </xf>
    <xf numFmtId="175" fontId="40" fillId="0" borderId="0" xfId="1" quotePrefix="1" applyNumberFormat="1" applyFont="1" applyFill="1" applyBorder="1" applyAlignment="1">
      <alignment horizontal="left"/>
    </xf>
    <xf numFmtId="175" fontId="40" fillId="0" borderId="0" xfId="1" applyNumberFormat="1" applyFont="1" applyFill="1" applyBorder="1" applyAlignment="1">
      <alignment horizontal="left"/>
    </xf>
    <xf numFmtId="0" fontId="23" fillId="0" borderId="1" xfId="0" applyFont="1" applyFill="1" applyBorder="1" applyAlignment="1">
      <alignment horizontal="right"/>
    </xf>
    <xf numFmtId="164" fontId="40" fillId="0" borderId="0" xfId="1" applyNumberFormat="1" applyFont="1" applyAlignment="1" applyProtection="1">
      <alignment horizontal="center"/>
      <protection locked="0"/>
    </xf>
    <xf numFmtId="167" fontId="40" fillId="0" borderId="0" xfId="5" applyNumberFormat="1" applyFont="1" applyFill="1" applyAlignment="1">
      <alignment horizontal="center"/>
    </xf>
    <xf numFmtId="173" fontId="40" fillId="0" borderId="0" xfId="1" applyNumberFormat="1" applyFont="1" applyFill="1" applyAlignment="1">
      <alignment horizontal="center"/>
    </xf>
    <xf numFmtId="0" fontId="23" fillId="0" borderId="1" xfId="0" applyFont="1" applyFill="1" applyBorder="1" applyAlignment="1">
      <alignment horizontal="center"/>
    </xf>
    <xf numFmtId="167" fontId="23" fillId="0" borderId="0" xfId="0" quotePrefix="1" applyNumberFormat="1" applyFont="1" applyFill="1" applyAlignment="1">
      <alignment horizontal="center"/>
    </xf>
    <xf numFmtId="167" fontId="40" fillId="0" borderId="0" xfId="5" applyNumberFormat="1" applyFont="1" applyAlignment="1">
      <alignment horizontal="right"/>
    </xf>
    <xf numFmtId="164" fontId="40" fillId="0" borderId="0" xfId="1" applyNumberFormat="1" applyFont="1" applyAlignment="1">
      <alignment horizontal="center"/>
    </xf>
    <xf numFmtId="173" fontId="40" fillId="0" borderId="0" xfId="1" applyNumberFormat="1" applyFont="1" applyFill="1" applyBorder="1" applyAlignment="1">
      <alignment horizontal="center"/>
    </xf>
    <xf numFmtId="164" fontId="40" fillId="0" borderId="1" xfId="1" applyNumberFormat="1" applyFont="1" applyBorder="1" applyAlignment="1">
      <alignment horizontal="center"/>
    </xf>
    <xf numFmtId="173" fontId="40" fillId="0" borderId="2" xfId="1" applyNumberFormat="1" applyFont="1" applyFill="1" applyBorder="1" applyAlignment="1">
      <alignment horizontal="center"/>
    </xf>
    <xf numFmtId="164" fontId="40" fillId="0" borderId="0" xfId="1" applyNumberFormat="1" applyFont="1" applyBorder="1" applyAlignment="1">
      <alignment horizontal="center"/>
    </xf>
    <xf numFmtId="173" fontId="40" fillId="0" borderId="6" xfId="1" applyNumberFormat="1" applyFont="1" applyFill="1" applyBorder="1" applyAlignment="1">
      <alignment horizontal="center"/>
    </xf>
    <xf numFmtId="0" fontId="23" fillId="0" borderId="0" xfId="0" quotePrefix="1" applyFont="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0" fontId="63" fillId="0" borderId="0" xfId="144" applyFont="1" applyAlignment="1">
      <alignment horizontal="left" vertical="center" wrapText="1"/>
    </xf>
    <xf numFmtId="0" fontId="23" fillId="0" borderId="0" xfId="706" applyFont="1" applyAlignment="1">
      <alignment horizontal="center" wrapText="1"/>
    </xf>
    <xf numFmtId="0" fontId="23" fillId="0" borderId="0" xfId="706" applyFont="1" applyAlignment="1">
      <alignment horizontal="center"/>
    </xf>
    <xf numFmtId="0" fontId="21" fillId="0" borderId="0" xfId="0" applyFont="1" applyAlignment="1">
      <alignment horizontal="left" wrapText="1"/>
    </xf>
    <xf numFmtId="0" fontId="17" fillId="0" borderId="0" xfId="0" applyFont="1" applyAlignment="1">
      <alignment horizontal="justify" wrapText="1"/>
    </xf>
    <xf numFmtId="0" fontId="21" fillId="0" borderId="0" xfId="0" applyFont="1" applyAlignment="1">
      <alignment horizontal="justify" vertical="top" wrapText="1"/>
    </xf>
    <xf numFmtId="0" fontId="21" fillId="0" borderId="0" xfId="0" applyFont="1" applyAlignment="1">
      <alignment horizontal="justify" wrapText="1"/>
    </xf>
    <xf numFmtId="0" fontId="17" fillId="0" borderId="0" xfId="0" applyFont="1" applyAlignment="1">
      <alignment horizontal="justify" vertical="top" wrapText="1"/>
    </xf>
    <xf numFmtId="0" fontId="44" fillId="0" borderId="0" xfId="144" applyFont="1" applyFill="1" applyBorder="1" applyAlignment="1">
      <alignment horizontal="left" wrapText="1"/>
    </xf>
    <xf numFmtId="0" fontId="44" fillId="0" borderId="0" xfId="0" applyFont="1" applyFill="1" applyBorder="1" applyAlignment="1">
      <alignment horizontal="left" wrapText="1"/>
    </xf>
    <xf numFmtId="0" fontId="50" fillId="0" borderId="0" xfId="0" applyFont="1" applyAlignment="1" applyProtection="1">
      <alignment horizontal="left" wrapText="1"/>
      <protection locked="0"/>
    </xf>
    <xf numFmtId="0" fontId="31" fillId="0" borderId="0" xfId="7" applyNumberFormat="1" applyFont="1" applyAlignment="1">
      <alignment horizontal="center"/>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8">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32" xfId="3811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16</xdr:col>
      <xdr:colOff>63499</xdr:colOff>
      <xdr:row>40</xdr:row>
      <xdr:rowOff>52917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9461499" cy="7006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320675</xdr:colOff>
      <xdr:row>24</xdr:row>
      <xdr:rowOff>0</xdr:rowOff>
    </xdr:to>
    <xdr:sp macro="" textlink="">
      <xdr:nvSpPr>
        <xdr:cNvPr id="2" name="AutoShape 1"/>
        <xdr:cNvSpPr>
          <a:spLocks noChangeAspect="1" noChangeArrowheads="1"/>
        </xdr:cNvSpPr>
      </xdr:nvSpPr>
      <xdr:spPr bwMode="auto">
        <a:xfrm>
          <a:off x="0" y="0"/>
          <a:ext cx="8235950"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581025</xdr:colOff>
      <xdr:row>31</xdr:row>
      <xdr:rowOff>38100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9153525" cy="689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561975</xdr:colOff>
      <xdr:row>2</xdr:row>
      <xdr:rowOff>9525</xdr:rowOff>
    </xdr:from>
    <xdr:to>
      <xdr:col>17</xdr:col>
      <xdr:colOff>485775</xdr:colOff>
      <xdr:row>48</xdr:row>
      <xdr:rowOff>81915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71575" y="581025"/>
          <a:ext cx="9334500" cy="7435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5.bin"/><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6.bin"/><Relationship Id="rId4"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8.bin"/><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customProperty" Target="../customProperty36.bin"/><Relationship Id="rId1" Type="http://schemas.openxmlformats.org/officeDocument/2006/relationships/printerSettings" Target="../printerSettings/printerSettings19.bin"/><Relationship Id="rId5" Type="http://schemas.openxmlformats.org/officeDocument/2006/relationships/comments" Target="../comments1.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customProperty" Target="../customProperty37.bin"/><Relationship Id="rId1" Type="http://schemas.openxmlformats.org/officeDocument/2006/relationships/printerSettings" Target="../printerSettings/printerSettings20.bin"/><Relationship Id="rId5" Type="http://schemas.openxmlformats.org/officeDocument/2006/relationships/comments" Target="../comments2.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customProperty" Target="../customProperty38.bin"/><Relationship Id="rId1" Type="http://schemas.openxmlformats.org/officeDocument/2006/relationships/printerSettings" Target="../printerSettings/printerSettings21.bin"/><Relationship Id="rId5" Type="http://schemas.openxmlformats.org/officeDocument/2006/relationships/comments" Target="../comments3.xml"/><Relationship Id="rId4" Type="http://schemas.openxmlformats.org/officeDocument/2006/relationships/vmlDrawing" Target="../drawings/vmlDrawing22.v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2.bin"/><Relationship Id="rId4" Type="http://schemas.openxmlformats.org/officeDocument/2006/relationships/vmlDrawing" Target="../drawings/vmlDrawing23.vml"/></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3.bin"/><Relationship Id="rId4" Type="http://schemas.openxmlformats.org/officeDocument/2006/relationships/vmlDrawing" Target="../drawings/vmlDrawing24.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customProperty" Target="../customProperty43.bin"/><Relationship Id="rId1" Type="http://schemas.openxmlformats.org/officeDocument/2006/relationships/printerSettings" Target="../printerSettings/printerSettings24.bin"/><Relationship Id="rId5" Type="http://schemas.openxmlformats.org/officeDocument/2006/relationships/comments" Target="../comments4.xml"/><Relationship Id="rId4" Type="http://schemas.openxmlformats.org/officeDocument/2006/relationships/vmlDrawing" Target="../drawings/vmlDrawing26.v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5.bin"/><Relationship Id="rId4" Type="http://schemas.openxmlformats.org/officeDocument/2006/relationships/vmlDrawing" Target="../drawings/vmlDrawing27.vml"/></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6.bin"/><Relationship Id="rId4" Type="http://schemas.openxmlformats.org/officeDocument/2006/relationships/vmlDrawing" Target="../drawings/vmlDrawing28.vml"/></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7.bin"/><Relationship Id="rId4" Type="http://schemas.openxmlformats.org/officeDocument/2006/relationships/vmlDrawing" Target="../drawings/vmlDrawing29.vml"/></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8.bin"/><Relationship Id="rId4" Type="http://schemas.openxmlformats.org/officeDocument/2006/relationships/vmlDrawing" Target="../drawings/vmlDrawing30.vml"/></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53.bin"/><Relationship Id="rId2" Type="http://schemas.openxmlformats.org/officeDocument/2006/relationships/customProperty" Target="../customProperty52.bin"/><Relationship Id="rId1" Type="http://schemas.openxmlformats.org/officeDocument/2006/relationships/printerSettings" Target="../printerSettings/printerSettings29.bin"/><Relationship Id="rId4" Type="http://schemas.openxmlformats.org/officeDocument/2006/relationships/vmlDrawing" Target="../drawings/vmlDrawing3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30.bin"/><Relationship Id="rId4" Type="http://schemas.openxmlformats.org/officeDocument/2006/relationships/vmlDrawing" Target="../drawings/vmlDrawing32.vml"/></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57.bin"/><Relationship Id="rId2" Type="http://schemas.openxmlformats.org/officeDocument/2006/relationships/customProperty" Target="../customProperty56.bin"/><Relationship Id="rId1" Type="http://schemas.openxmlformats.org/officeDocument/2006/relationships/printerSettings" Target="../printerSettings/printerSettings31.bin"/><Relationship Id="rId4" Type="http://schemas.openxmlformats.org/officeDocument/2006/relationships/vmlDrawing" Target="../drawings/vmlDrawing33.vml"/></Relationships>
</file>

<file path=xl/worksheets/_rels/sheet32.xml.rels><?xml version="1.0" encoding="UTF-8" standalone="yes"?>
<Relationships xmlns="http://schemas.openxmlformats.org/package/2006/relationships"><Relationship Id="rId3" Type="http://schemas.openxmlformats.org/officeDocument/2006/relationships/customProperty" Target="../customProperty59.bin"/><Relationship Id="rId2" Type="http://schemas.openxmlformats.org/officeDocument/2006/relationships/customProperty" Target="../customProperty58.bin"/><Relationship Id="rId1" Type="http://schemas.openxmlformats.org/officeDocument/2006/relationships/printerSettings" Target="../printerSettings/printerSettings32.bin"/><Relationship Id="rId4" Type="http://schemas.openxmlformats.org/officeDocument/2006/relationships/vmlDrawing" Target="../drawings/vmlDrawing34.vml"/></Relationships>
</file>

<file path=xl/worksheets/_rels/sheet33.xml.rels><?xml version="1.0" encoding="UTF-8" standalone="yes"?>
<Relationships xmlns="http://schemas.openxmlformats.org/package/2006/relationships"><Relationship Id="rId3" Type="http://schemas.openxmlformats.org/officeDocument/2006/relationships/customProperty" Target="../customProperty61.bin"/><Relationship Id="rId2" Type="http://schemas.openxmlformats.org/officeDocument/2006/relationships/customProperty" Target="../customProperty60.bin"/><Relationship Id="rId1" Type="http://schemas.openxmlformats.org/officeDocument/2006/relationships/printerSettings" Target="../printerSettings/printerSettings33.bin"/><Relationship Id="rId4" Type="http://schemas.openxmlformats.org/officeDocument/2006/relationships/vmlDrawing" Target="../drawings/vmlDrawing35.vml"/></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63.bin"/><Relationship Id="rId2" Type="http://schemas.openxmlformats.org/officeDocument/2006/relationships/customProperty" Target="../customProperty62.bin"/><Relationship Id="rId1" Type="http://schemas.openxmlformats.org/officeDocument/2006/relationships/printerSettings" Target="../printerSettings/printerSettings34.bin"/><Relationship Id="rId4" Type="http://schemas.openxmlformats.org/officeDocument/2006/relationships/vmlDrawing" Target="../drawings/vmlDrawing36.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customProperty" Target="../customProperty6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customProperty" Target="../customProperty6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67.bin"/><Relationship Id="rId2" Type="http://schemas.openxmlformats.org/officeDocument/2006/relationships/customProperty" Target="../customProperty66.bin"/><Relationship Id="rId1" Type="http://schemas.openxmlformats.org/officeDocument/2006/relationships/printerSettings" Target="../printerSettings/printerSettings37.bin"/><Relationship Id="rId4" Type="http://schemas.openxmlformats.org/officeDocument/2006/relationships/vmlDrawing" Target="../drawings/vmlDrawing39.v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customProperty" Target="../customProperty68.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9"/>
    <col min="3" max="3" width="2.85546875" style="9" customWidth="1"/>
    <col min="4" max="16384" width="9.140625" style="9"/>
  </cols>
  <sheetData>
    <row r="9" spans="3:11" ht="30" customHeight="1" x14ac:dyDescent="0.4">
      <c r="C9" s="33"/>
    </row>
    <row r="10" spans="3:11" ht="16.5" customHeight="1" x14ac:dyDescent="0.2"/>
    <row r="12" spans="3:11" ht="26.25" x14ac:dyDescent="0.4">
      <c r="C12" s="100" t="s">
        <v>113</v>
      </c>
      <c r="D12" s="62"/>
      <c r="F12" s="62"/>
      <c r="G12" s="62"/>
      <c r="H12" s="62"/>
      <c r="I12" s="62"/>
      <c r="J12" s="62"/>
      <c r="K12" s="62"/>
    </row>
    <row r="13" spans="3:11" ht="16.5" customHeight="1" x14ac:dyDescent="0.2">
      <c r="H13" s="43"/>
      <c r="I13" s="43"/>
    </row>
    <row r="14" spans="3:11" x14ac:dyDescent="0.2">
      <c r="H14" s="43"/>
      <c r="I14" s="43"/>
    </row>
    <row r="15" spans="3:11" ht="20.25" x14ac:dyDescent="0.3">
      <c r="C15" s="379" t="s">
        <v>274</v>
      </c>
      <c r="D15" s="63"/>
      <c r="F15" s="63"/>
      <c r="G15" s="63"/>
      <c r="H15" s="63"/>
      <c r="I15" s="63"/>
      <c r="J15" s="63"/>
      <c r="K15" s="63"/>
    </row>
    <row r="16" spans="3:11" x14ac:dyDescent="0.2">
      <c r="H16" s="43"/>
      <c r="I16" s="43"/>
    </row>
    <row r="17" spans="3:12" x14ac:dyDescent="0.2">
      <c r="H17" s="43"/>
      <c r="I17" s="43"/>
    </row>
    <row r="18" spans="3:12" x14ac:dyDescent="0.2">
      <c r="H18" s="43"/>
      <c r="I18" s="43"/>
    </row>
    <row r="19" spans="3:12" x14ac:dyDescent="0.2">
      <c r="H19" s="43"/>
      <c r="I19" s="43"/>
    </row>
    <row r="20" spans="3:12" x14ac:dyDescent="0.2">
      <c r="H20" s="43"/>
      <c r="I20" s="43"/>
    </row>
    <row r="21" spans="3:12" x14ac:dyDescent="0.2">
      <c r="H21" s="43"/>
      <c r="I21" s="43"/>
    </row>
    <row r="22" spans="3:12" x14ac:dyDescent="0.2">
      <c r="H22" s="43"/>
      <c r="I22" s="43"/>
    </row>
    <row r="23" spans="3:12" x14ac:dyDescent="0.2">
      <c r="H23" s="43"/>
      <c r="I23" s="43"/>
    </row>
    <row r="24" spans="3:12" x14ac:dyDescent="0.2">
      <c r="H24" s="43"/>
      <c r="I24" s="43"/>
    </row>
    <row r="25" spans="3:12" x14ac:dyDescent="0.2">
      <c r="H25" s="43"/>
      <c r="I25" s="43"/>
    </row>
    <row r="26" spans="3:12" x14ac:dyDescent="0.2">
      <c r="C26" s="103" t="s">
        <v>157</v>
      </c>
      <c r="F26" s="44"/>
      <c r="G26" s="44"/>
      <c r="H26" s="44"/>
      <c r="I26" s="44"/>
      <c r="J26" s="44"/>
    </row>
    <row r="27" spans="3:12" x14ac:dyDescent="0.2">
      <c r="C27" s="103" t="s">
        <v>156</v>
      </c>
      <c r="D27" s="101"/>
      <c r="F27" s="44"/>
      <c r="G27" s="44"/>
      <c r="H27" s="44"/>
      <c r="I27" s="44"/>
      <c r="J27" s="44"/>
    </row>
    <row r="28" spans="3:12" x14ac:dyDescent="0.2">
      <c r="C28" s="103" t="s">
        <v>158</v>
      </c>
      <c r="D28" s="102"/>
      <c r="F28" s="44"/>
      <c r="G28" s="44"/>
      <c r="H28" s="44"/>
      <c r="I28" s="44"/>
      <c r="J28" s="44"/>
    </row>
    <row r="29" spans="3:12" x14ac:dyDescent="0.2">
      <c r="C29" s="34"/>
      <c r="D29" s="34"/>
      <c r="E29" s="34"/>
      <c r="F29" s="34"/>
      <c r="G29" s="34"/>
      <c r="H29" s="34"/>
      <c r="I29" s="34"/>
      <c r="J29" s="34"/>
      <c r="K29" s="34"/>
      <c r="L29" s="34"/>
    </row>
    <row r="30" spans="3:12" x14ac:dyDescent="0.2">
      <c r="C30" s="35"/>
      <c r="D30" s="35"/>
      <c r="E30" s="35"/>
      <c r="F30" s="35"/>
      <c r="G30" s="35"/>
      <c r="H30" s="35"/>
      <c r="I30" s="35"/>
      <c r="J30" s="35"/>
      <c r="K30" s="35"/>
      <c r="L30" s="34"/>
    </row>
    <row r="31" spans="3:12" x14ac:dyDescent="0.2">
      <c r="C31" s="35"/>
      <c r="D31" s="35"/>
      <c r="E31" s="35"/>
      <c r="F31" s="35"/>
      <c r="G31" s="35"/>
      <c r="H31" s="35"/>
      <c r="I31" s="35"/>
      <c r="J31" s="35"/>
      <c r="K31" s="35"/>
      <c r="L31" s="34"/>
    </row>
  </sheetData>
  <phoneticPr fontId="17" type="noConversion"/>
  <pageMargins left="0.75" right="0.75" top="1" bottom="1" header="0.5" footer="0.5"/>
  <pageSetup orientation="landscape" horizontalDpi="1200" verticalDpi="1200" r:id="rId1"/>
  <headerFooter alignWithMargins="0"/>
  <customProperties>
    <customPr name="layoutContexts"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90" zoomScaleNormal="90" zoomScaleSheetLayoutView="90" workbookViewId="0">
      <selection activeCell="AA1" sqref="AA1"/>
    </sheetView>
  </sheetViews>
  <sheetFormatPr defaultRowHeight="12.75" x14ac:dyDescent="0.2"/>
  <cols>
    <col min="1" max="1" width="41.5703125" style="25" customWidth="1"/>
    <col min="2" max="2" width="2.5703125" style="25" customWidth="1"/>
    <col min="3" max="3" width="11.7109375" style="609" customWidth="1"/>
    <col min="4" max="4" width="3.28515625" style="609" customWidth="1"/>
    <col min="5" max="5" width="2.5703125" style="609" customWidth="1"/>
    <col min="6" max="6" width="11.7109375" style="609" customWidth="1"/>
    <col min="7" max="7" width="3.28515625" style="609" customWidth="1"/>
    <col min="8" max="8" width="2.5703125" style="609" customWidth="1"/>
    <col min="9" max="9" width="11.7109375" style="609" customWidth="1"/>
    <col min="10" max="10" width="3.28515625" style="609" customWidth="1"/>
    <col min="11" max="11" width="2.5703125" style="609" customWidth="1"/>
    <col min="12" max="12" width="11.7109375" style="609" customWidth="1"/>
    <col min="13" max="13" width="3.28515625" style="609" customWidth="1"/>
    <col min="14" max="14" width="2.5703125" style="609" customWidth="1"/>
    <col min="15" max="15" width="11.7109375" style="609" customWidth="1"/>
    <col min="16" max="16" width="3.28515625" style="609" customWidth="1"/>
    <col min="17" max="17" width="2.5703125" style="610" customWidth="1"/>
    <col min="18" max="18" width="11.7109375" style="612" customWidth="1"/>
    <col min="19" max="19" width="3.28515625" style="612" customWidth="1"/>
    <col min="20" max="20" width="2.5703125" style="610" customWidth="1"/>
    <col min="21" max="21" width="11.7109375" style="609" customWidth="1"/>
    <col min="22" max="16384" width="9.140625" style="25"/>
  </cols>
  <sheetData>
    <row r="1" spans="1:21" ht="33.75" customHeight="1" x14ac:dyDescent="0.25">
      <c r="A1" s="1393" t="s">
        <v>507</v>
      </c>
      <c r="B1" s="1394"/>
      <c r="C1" s="1394"/>
      <c r="D1" s="1394"/>
      <c r="E1" s="1394"/>
      <c r="F1" s="1394"/>
      <c r="G1" s="1394"/>
      <c r="H1" s="1394"/>
      <c r="I1" s="1394"/>
      <c r="J1" s="1394"/>
      <c r="K1" s="1394"/>
      <c r="L1" s="1394"/>
      <c r="M1" s="1394"/>
      <c r="N1" s="1394"/>
      <c r="O1" s="1394"/>
      <c r="P1" s="1394"/>
      <c r="Q1" s="1394"/>
      <c r="R1" s="1394"/>
      <c r="S1" s="1394"/>
      <c r="T1" s="1394"/>
      <c r="U1" s="1394"/>
    </row>
    <row r="2" spans="1:21" s="23" customFormat="1" ht="12.75" customHeight="1" x14ac:dyDescent="0.2">
      <c r="A2" s="511"/>
      <c r="B2" s="511"/>
      <c r="C2" s="594"/>
      <c r="D2" s="594"/>
      <c r="E2" s="594"/>
      <c r="F2" s="594"/>
      <c r="G2" s="594"/>
      <c r="H2" s="594"/>
      <c r="I2" s="594"/>
      <c r="J2" s="594"/>
      <c r="K2" s="594"/>
      <c r="L2" s="594"/>
      <c r="M2" s="594"/>
      <c r="N2" s="594"/>
      <c r="O2" s="594"/>
      <c r="P2" s="594"/>
      <c r="Q2" s="595"/>
      <c r="R2" s="596"/>
      <c r="S2" s="596"/>
      <c r="T2" s="595"/>
      <c r="U2" s="597"/>
    </row>
    <row r="3" spans="1:21" s="23" customFormat="1" ht="12.75" customHeight="1" x14ac:dyDescent="0.2">
      <c r="A3" s="511"/>
      <c r="B3" s="511"/>
      <c r="C3" s="594"/>
      <c r="D3" s="594"/>
      <c r="E3" s="594"/>
      <c r="F3" s="594"/>
      <c r="G3" s="594"/>
      <c r="H3" s="594"/>
      <c r="I3" s="594"/>
      <c r="J3" s="594"/>
      <c r="K3" s="594"/>
      <c r="L3" s="594"/>
      <c r="M3" s="594"/>
      <c r="N3" s="594"/>
      <c r="O3" s="594"/>
      <c r="P3" s="594"/>
      <c r="Q3" s="595"/>
      <c r="R3" s="596"/>
      <c r="S3" s="596"/>
      <c r="T3" s="595"/>
      <c r="U3" s="597"/>
    </row>
    <row r="4" spans="1:21" s="23" customFormat="1" ht="12.75" customHeight="1" x14ac:dyDescent="0.2">
      <c r="C4" s="597"/>
      <c r="D4" s="597"/>
      <c r="E4" s="597"/>
      <c r="F4" s="597"/>
      <c r="G4" s="597"/>
      <c r="H4" s="597"/>
      <c r="I4" s="597"/>
      <c r="J4" s="597"/>
      <c r="K4" s="597"/>
      <c r="L4" s="935"/>
      <c r="M4" s="935"/>
      <c r="N4" s="935"/>
      <c r="O4" s="935"/>
      <c r="P4" s="597"/>
      <c r="Q4" s="598"/>
      <c r="R4" s="599"/>
      <c r="S4" s="958"/>
      <c r="T4" s="598"/>
      <c r="U4" s="597"/>
    </row>
    <row r="5" spans="1:21" s="23" customFormat="1" x14ac:dyDescent="0.2">
      <c r="B5" s="512"/>
      <c r="C5" s="948" t="s">
        <v>78</v>
      </c>
      <c r="D5" s="597"/>
      <c r="E5" s="600"/>
      <c r="F5" s="948" t="s">
        <v>116</v>
      </c>
      <c r="G5" s="935"/>
      <c r="H5" s="949"/>
      <c r="I5" s="948" t="s">
        <v>115</v>
      </c>
      <c r="J5" s="597"/>
      <c r="K5" s="600"/>
      <c r="L5" s="948" t="s">
        <v>114</v>
      </c>
      <c r="M5" s="935"/>
      <c r="N5" s="949"/>
      <c r="O5" s="948" t="s">
        <v>78</v>
      </c>
      <c r="P5" s="597"/>
      <c r="Q5" s="598"/>
      <c r="R5" s="939" t="s">
        <v>77</v>
      </c>
      <c r="S5" s="959"/>
      <c r="T5" s="602"/>
      <c r="U5" s="939" t="s">
        <v>77</v>
      </c>
    </row>
    <row r="6" spans="1:21" s="23" customFormat="1" x14ac:dyDescent="0.2">
      <c r="B6" s="513"/>
      <c r="C6" s="940">
        <v>2016</v>
      </c>
      <c r="D6" s="597"/>
      <c r="E6" s="603"/>
      <c r="F6" s="940">
        <v>2016</v>
      </c>
      <c r="G6" s="935"/>
      <c r="H6" s="950"/>
      <c r="I6" s="940">
        <v>2016</v>
      </c>
      <c r="J6" s="597"/>
      <c r="K6" s="603"/>
      <c r="L6" s="940">
        <v>2016</v>
      </c>
      <c r="M6" s="935"/>
      <c r="N6" s="950"/>
      <c r="O6" s="940">
        <v>2015</v>
      </c>
      <c r="P6" s="597"/>
      <c r="Q6" s="604"/>
      <c r="R6" s="960">
        <v>2016</v>
      </c>
      <c r="S6" s="961"/>
      <c r="T6" s="604"/>
      <c r="U6" s="940">
        <v>2015</v>
      </c>
    </row>
    <row r="7" spans="1:21" s="23" customFormat="1" ht="13.5" customHeight="1" x14ac:dyDescent="0.2">
      <c r="A7" s="514"/>
      <c r="B7" s="514"/>
      <c r="C7" s="951"/>
      <c r="D7" s="606"/>
      <c r="E7" s="607"/>
      <c r="F7" s="951"/>
      <c r="G7" s="951"/>
      <c r="H7" s="952"/>
      <c r="I7" s="935"/>
      <c r="J7" s="606"/>
      <c r="K7" s="607"/>
      <c r="L7" s="935"/>
      <c r="M7" s="951"/>
      <c r="N7" s="952"/>
      <c r="O7" s="935"/>
      <c r="P7" s="606"/>
      <c r="Q7" s="608"/>
      <c r="R7" s="958"/>
      <c r="S7" s="959"/>
      <c r="T7" s="608"/>
      <c r="U7" s="935"/>
    </row>
    <row r="8" spans="1:21" x14ac:dyDescent="0.2">
      <c r="A8" s="273" t="s">
        <v>432</v>
      </c>
      <c r="C8" s="932"/>
      <c r="F8" s="932"/>
      <c r="G8" s="932"/>
      <c r="H8" s="932"/>
      <c r="I8" s="932"/>
      <c r="L8" s="932"/>
      <c r="M8" s="932"/>
      <c r="N8" s="932"/>
      <c r="O8" s="932"/>
      <c r="R8" s="962"/>
      <c r="S8" s="937"/>
    </row>
    <row r="9" spans="1:21" x14ac:dyDescent="0.2">
      <c r="A9" s="273"/>
      <c r="C9" s="932"/>
      <c r="D9" s="932"/>
      <c r="E9" s="932"/>
      <c r="F9" s="932"/>
      <c r="G9" s="932"/>
      <c r="H9" s="932"/>
      <c r="I9" s="932"/>
      <c r="L9" s="932"/>
      <c r="M9" s="932"/>
      <c r="N9" s="932"/>
      <c r="O9" s="932"/>
      <c r="R9" s="962"/>
      <c r="S9" s="937"/>
    </row>
    <row r="10" spans="1:21" x14ac:dyDescent="0.2">
      <c r="A10" s="21" t="s">
        <v>48</v>
      </c>
      <c r="B10" s="515"/>
      <c r="C10" s="953">
        <v>29.1</v>
      </c>
      <c r="D10" s="954"/>
      <c r="E10" s="942"/>
      <c r="F10" s="953">
        <v>39.700000000000003</v>
      </c>
      <c r="G10" s="954"/>
      <c r="H10" s="942"/>
      <c r="I10" s="953">
        <v>62.1</v>
      </c>
      <c r="J10" s="632"/>
      <c r="K10" s="640"/>
      <c r="L10" s="953">
        <v>88.6</v>
      </c>
      <c r="M10" s="954"/>
      <c r="N10" s="942"/>
      <c r="O10" s="953">
        <v>27.8</v>
      </c>
      <c r="P10" s="632"/>
      <c r="Q10" s="633"/>
      <c r="R10" s="953">
        <v>219.5</v>
      </c>
      <c r="S10" s="963"/>
      <c r="T10" s="941"/>
      <c r="U10" s="913">
        <v>197.2</v>
      </c>
    </row>
    <row r="11" spans="1:21" x14ac:dyDescent="0.2">
      <c r="A11" s="21" t="s">
        <v>49</v>
      </c>
      <c r="B11" s="515"/>
      <c r="C11" s="953">
        <v>23.6</v>
      </c>
      <c r="D11" s="954"/>
      <c r="E11" s="942"/>
      <c r="F11" s="953">
        <v>14.1</v>
      </c>
      <c r="G11" s="954"/>
      <c r="H11" s="942"/>
      <c r="I11" s="953">
        <v>57.5</v>
      </c>
      <c r="J11" s="632"/>
      <c r="K11" s="640"/>
      <c r="L11" s="953">
        <v>30.8</v>
      </c>
      <c r="M11" s="954"/>
      <c r="N11" s="942"/>
      <c r="O11" s="953">
        <v>15</v>
      </c>
      <c r="P11" s="632"/>
      <c r="Q11" s="633"/>
      <c r="R11" s="953">
        <v>126</v>
      </c>
      <c r="S11" s="963"/>
      <c r="T11" s="941"/>
      <c r="U11" s="913">
        <v>112</v>
      </c>
    </row>
    <row r="12" spans="1:21" x14ac:dyDescent="0.2">
      <c r="A12" s="21" t="s">
        <v>50</v>
      </c>
      <c r="B12" s="515"/>
      <c r="C12" s="953">
        <v>4.8</v>
      </c>
      <c r="D12" s="954"/>
      <c r="E12" s="942"/>
      <c r="F12" s="953">
        <v>4.9000000000000004</v>
      </c>
      <c r="G12" s="954"/>
      <c r="H12" s="942"/>
      <c r="I12" s="953">
        <v>11.2</v>
      </c>
      <c r="J12" s="632"/>
      <c r="K12" s="640"/>
      <c r="L12" s="953">
        <v>16.3</v>
      </c>
      <c r="M12" s="954"/>
      <c r="N12" s="942"/>
      <c r="O12" s="953">
        <v>9.1999999999999993</v>
      </c>
      <c r="P12" s="632"/>
      <c r="Q12" s="633"/>
      <c r="R12" s="953">
        <v>37.200000000000003</v>
      </c>
      <c r="S12" s="616"/>
      <c r="T12" s="941"/>
      <c r="U12" s="913">
        <v>47.6</v>
      </c>
    </row>
    <row r="13" spans="1:21" x14ac:dyDescent="0.2">
      <c r="A13" s="21" t="s">
        <v>51</v>
      </c>
      <c r="B13" s="517"/>
      <c r="C13" s="953">
        <v>8</v>
      </c>
      <c r="D13" s="954"/>
      <c r="E13" s="942"/>
      <c r="F13" s="953">
        <v>11</v>
      </c>
      <c r="G13" s="954"/>
      <c r="H13" s="942"/>
      <c r="I13" s="953">
        <v>5.8</v>
      </c>
      <c r="J13" s="632"/>
      <c r="K13" s="640"/>
      <c r="L13" s="953">
        <v>11.4</v>
      </c>
      <c r="M13" s="954"/>
      <c r="N13" s="942"/>
      <c r="O13" s="953">
        <v>9.6</v>
      </c>
      <c r="P13" s="632"/>
      <c r="Q13" s="640"/>
      <c r="R13" s="953">
        <v>36.200000000000003</v>
      </c>
      <c r="S13" s="616"/>
      <c r="T13" s="942"/>
      <c r="U13" s="913">
        <v>36.6</v>
      </c>
    </row>
    <row r="14" spans="1:21" x14ac:dyDescent="0.2">
      <c r="A14" s="335" t="s">
        <v>406</v>
      </c>
      <c r="B14" s="478"/>
      <c r="C14" s="931">
        <v>29.6</v>
      </c>
      <c r="D14" s="955"/>
      <c r="E14" s="943"/>
      <c r="F14" s="931">
        <v>38.5</v>
      </c>
      <c r="G14" s="955"/>
      <c r="H14" s="943"/>
      <c r="I14" s="931">
        <v>63.2</v>
      </c>
      <c r="J14" s="630"/>
      <c r="K14" s="943"/>
      <c r="L14" s="931">
        <v>83.7</v>
      </c>
      <c r="M14" s="955"/>
      <c r="N14" s="943"/>
      <c r="O14" s="931">
        <v>35.5</v>
      </c>
      <c r="P14" s="630"/>
      <c r="Q14" s="619"/>
      <c r="R14" s="931">
        <v>215</v>
      </c>
      <c r="S14" s="630"/>
      <c r="T14" s="943"/>
      <c r="U14" s="931">
        <v>247.7</v>
      </c>
    </row>
    <row r="15" spans="1:21" ht="13.5" thickBot="1" x14ac:dyDescent="0.25">
      <c r="A15" s="273" t="s">
        <v>73</v>
      </c>
      <c r="B15" s="272" t="s">
        <v>1</v>
      </c>
      <c r="C15" s="936">
        <v>95.1</v>
      </c>
      <c r="D15" s="956"/>
      <c r="E15" s="938" t="s">
        <v>1</v>
      </c>
      <c r="F15" s="936">
        <v>108.2</v>
      </c>
      <c r="G15" s="956"/>
      <c r="H15" s="938" t="s">
        <v>1</v>
      </c>
      <c r="I15" s="936">
        <v>199.8</v>
      </c>
      <c r="J15" s="636"/>
      <c r="K15" s="938" t="s">
        <v>1</v>
      </c>
      <c r="L15" s="936">
        <v>230.8</v>
      </c>
      <c r="M15" s="956"/>
      <c r="N15" s="938" t="s">
        <v>1</v>
      </c>
      <c r="O15" s="933">
        <v>97.1</v>
      </c>
      <c r="P15" s="636"/>
      <c r="Q15" s="934" t="s">
        <v>1</v>
      </c>
      <c r="R15" s="936">
        <v>633.9</v>
      </c>
      <c r="S15" s="637"/>
      <c r="T15" s="934" t="s">
        <v>1</v>
      </c>
      <c r="U15" s="933">
        <v>641.1</v>
      </c>
    </row>
    <row r="16" spans="1:21" x14ac:dyDescent="0.2">
      <c r="D16" s="932"/>
      <c r="E16" s="932"/>
      <c r="F16" s="932"/>
      <c r="G16" s="932"/>
      <c r="H16" s="932"/>
      <c r="I16" s="932"/>
      <c r="K16" s="932"/>
      <c r="L16" s="932"/>
      <c r="M16" s="932"/>
      <c r="N16" s="932"/>
      <c r="O16" s="932"/>
      <c r="Q16" s="962"/>
      <c r="R16" s="611"/>
      <c r="S16" s="639"/>
      <c r="T16" s="611"/>
    </row>
    <row r="17" spans="1:21" x14ac:dyDescent="0.2">
      <c r="A17" s="487"/>
      <c r="D17" s="932"/>
      <c r="E17" s="932"/>
      <c r="F17" s="932"/>
      <c r="G17" s="932"/>
      <c r="H17" s="932"/>
      <c r="I17" s="932"/>
      <c r="K17" s="932"/>
      <c r="L17" s="932"/>
      <c r="M17" s="932"/>
      <c r="N17" s="932"/>
      <c r="O17" s="932"/>
      <c r="Q17" s="962"/>
      <c r="R17" s="611"/>
      <c r="T17" s="611"/>
    </row>
    <row r="18" spans="1:21" x14ac:dyDescent="0.2">
      <c r="A18" s="487"/>
      <c r="D18" s="932"/>
      <c r="E18" s="932"/>
      <c r="F18" s="932"/>
      <c r="G18" s="932"/>
      <c r="H18" s="932"/>
      <c r="I18" s="932"/>
      <c r="K18" s="932"/>
      <c r="L18" s="932"/>
      <c r="M18" s="932"/>
      <c r="N18" s="932"/>
      <c r="O18" s="932"/>
      <c r="Q18" s="962"/>
      <c r="R18" s="611"/>
      <c r="T18" s="611"/>
    </row>
    <row r="19" spans="1:21" x14ac:dyDescent="0.2">
      <c r="A19" s="514" t="s">
        <v>433</v>
      </c>
      <c r="D19" s="932"/>
      <c r="E19" s="932"/>
      <c r="F19" s="932"/>
      <c r="G19" s="932"/>
      <c r="H19" s="932"/>
      <c r="I19" s="932"/>
      <c r="K19" s="932"/>
      <c r="L19" s="932"/>
      <c r="M19" s="932"/>
      <c r="N19" s="932"/>
      <c r="O19" s="932"/>
      <c r="Q19" s="947"/>
    </row>
    <row r="20" spans="1:21" x14ac:dyDescent="0.2">
      <c r="D20" s="932"/>
      <c r="E20" s="932"/>
      <c r="F20" s="932"/>
      <c r="G20" s="932"/>
      <c r="H20" s="932"/>
      <c r="I20" s="932"/>
      <c r="K20" s="932"/>
      <c r="L20" s="932"/>
      <c r="M20" s="932"/>
      <c r="N20" s="932"/>
      <c r="O20" s="932"/>
      <c r="Q20" s="947"/>
    </row>
    <row r="21" spans="1:21" x14ac:dyDescent="0.2">
      <c r="A21" s="25" t="s">
        <v>434</v>
      </c>
      <c r="B21" s="495"/>
      <c r="C21" s="931">
        <v>12.1</v>
      </c>
      <c r="D21" s="955"/>
      <c r="E21" s="957"/>
      <c r="F21" s="931">
        <v>20.8</v>
      </c>
      <c r="G21" s="955"/>
      <c r="H21" s="957"/>
      <c r="I21" s="931">
        <v>33.200000000000003</v>
      </c>
      <c r="J21" s="630"/>
      <c r="K21" s="957"/>
      <c r="L21" s="931">
        <v>49.3</v>
      </c>
      <c r="M21" s="955"/>
      <c r="N21" s="944"/>
      <c r="O21" s="931">
        <v>14.8</v>
      </c>
      <c r="P21" s="630"/>
      <c r="Q21" s="943"/>
      <c r="R21" s="931">
        <v>115.4</v>
      </c>
      <c r="S21" s="630"/>
      <c r="T21" s="944"/>
      <c r="U21" s="931">
        <v>128.30000000000001</v>
      </c>
    </row>
    <row r="22" spans="1:21" x14ac:dyDescent="0.2">
      <c r="A22" s="25" t="s">
        <v>435</v>
      </c>
      <c r="B22" s="554"/>
      <c r="C22" s="946">
        <v>0</v>
      </c>
      <c r="D22" s="955"/>
      <c r="E22" s="945"/>
      <c r="F22" s="946">
        <v>4.4000000000000004</v>
      </c>
      <c r="G22" s="955"/>
      <c r="H22" s="945"/>
      <c r="I22" s="946">
        <v>0</v>
      </c>
      <c r="J22" s="630"/>
      <c r="K22" s="945"/>
      <c r="L22" s="946">
        <v>50.6</v>
      </c>
      <c r="M22" s="955"/>
      <c r="N22" s="945"/>
      <c r="O22" s="946">
        <v>0</v>
      </c>
      <c r="P22" s="630"/>
      <c r="Q22" s="945"/>
      <c r="R22" s="946">
        <v>55</v>
      </c>
      <c r="S22" s="630"/>
      <c r="T22" s="945"/>
      <c r="U22" s="946">
        <v>69.599999999999994</v>
      </c>
    </row>
    <row r="23" spans="1:21" x14ac:dyDescent="0.2">
      <c r="B23" s="495"/>
      <c r="C23" s="931">
        <v>12.1</v>
      </c>
      <c r="D23" s="955"/>
      <c r="E23" s="957"/>
      <c r="F23" s="931">
        <v>25.2</v>
      </c>
      <c r="G23" s="955"/>
      <c r="H23" s="957"/>
      <c r="I23" s="931">
        <v>33.200000000000003</v>
      </c>
      <c r="J23" s="630"/>
      <c r="K23" s="957"/>
      <c r="L23" s="931">
        <v>99.9</v>
      </c>
      <c r="M23" s="955"/>
      <c r="N23" s="957"/>
      <c r="O23" s="931">
        <v>14.8</v>
      </c>
      <c r="P23" s="630"/>
      <c r="Q23" s="957"/>
      <c r="R23" s="931">
        <v>170.4</v>
      </c>
      <c r="S23" s="630"/>
      <c r="T23" s="944"/>
      <c r="U23" s="931">
        <v>197.9</v>
      </c>
    </row>
    <row r="24" spans="1:21" x14ac:dyDescent="0.2">
      <c r="B24" s="495"/>
      <c r="C24" s="931"/>
      <c r="D24" s="955"/>
      <c r="E24" s="957"/>
      <c r="F24" s="931"/>
      <c r="G24" s="955"/>
      <c r="H24" s="957"/>
      <c r="I24" s="931"/>
      <c r="J24" s="630"/>
      <c r="K24" s="957"/>
      <c r="L24" s="931"/>
      <c r="M24" s="955"/>
      <c r="N24" s="957"/>
      <c r="O24" s="931"/>
      <c r="P24" s="630"/>
      <c r="Q24" s="943"/>
      <c r="R24" s="623"/>
      <c r="S24" s="630"/>
      <c r="T24" s="944"/>
      <c r="U24" s="931"/>
    </row>
    <row r="25" spans="1:21" x14ac:dyDescent="0.2">
      <c r="C25" s="932"/>
      <c r="D25" s="932"/>
      <c r="E25" s="932"/>
      <c r="F25" s="932"/>
      <c r="G25" s="932"/>
      <c r="H25" s="932"/>
      <c r="I25" s="932"/>
      <c r="K25" s="932"/>
      <c r="L25" s="932"/>
      <c r="M25" s="932"/>
      <c r="N25" s="932"/>
      <c r="O25" s="932"/>
      <c r="Q25" s="947"/>
      <c r="T25" s="947"/>
      <c r="U25" s="932"/>
    </row>
    <row r="26" spans="1:21" ht="13.5" thickBot="1" x14ac:dyDescent="0.25">
      <c r="A26" s="273" t="s">
        <v>436</v>
      </c>
      <c r="B26" s="272" t="s">
        <v>1</v>
      </c>
      <c r="C26" s="936">
        <v>107.2</v>
      </c>
      <c r="D26" s="956"/>
      <c r="E26" s="938" t="s">
        <v>1</v>
      </c>
      <c r="F26" s="936">
        <v>133.4</v>
      </c>
      <c r="G26" s="956"/>
      <c r="H26" s="938" t="s">
        <v>1</v>
      </c>
      <c r="I26" s="936">
        <v>233</v>
      </c>
      <c r="J26" s="636"/>
      <c r="K26" s="938" t="s">
        <v>1</v>
      </c>
      <c r="L26" s="936">
        <v>330.7</v>
      </c>
      <c r="M26" s="956"/>
      <c r="N26" s="938" t="s">
        <v>1</v>
      </c>
      <c r="O26" s="936">
        <v>111.9</v>
      </c>
      <c r="P26" s="636"/>
      <c r="Q26" s="938" t="s">
        <v>1</v>
      </c>
      <c r="R26" s="936">
        <v>804.3</v>
      </c>
      <c r="S26" s="637"/>
      <c r="T26" s="938" t="s">
        <v>1</v>
      </c>
      <c r="U26" s="936">
        <v>839</v>
      </c>
    </row>
    <row r="27" spans="1:21" x14ac:dyDescent="0.2">
      <c r="D27" s="932"/>
      <c r="E27" s="932"/>
      <c r="F27" s="932"/>
      <c r="G27" s="932"/>
      <c r="H27" s="932"/>
      <c r="I27" s="932"/>
      <c r="L27" s="932"/>
      <c r="M27" s="932"/>
      <c r="N27" s="932"/>
      <c r="O27" s="932"/>
    </row>
    <row r="28" spans="1:21" x14ac:dyDescent="0.2">
      <c r="F28" s="932"/>
      <c r="G28" s="932"/>
      <c r="H28" s="932"/>
      <c r="I28" s="932"/>
    </row>
    <row r="29" spans="1:21" x14ac:dyDescent="0.2">
      <c r="F29" s="932"/>
      <c r="G29" s="932"/>
      <c r="H29" s="932"/>
      <c r="I29" s="932"/>
    </row>
    <row r="30" spans="1:21" x14ac:dyDescent="0.2">
      <c r="F30" s="932"/>
      <c r="G30" s="932"/>
      <c r="H30" s="932"/>
      <c r="I30" s="932"/>
    </row>
  </sheetData>
  <mergeCells count="1">
    <mergeCell ref="A1:U1"/>
  </mergeCells>
  <pageMargins left="0.77" right="0.4" top="0.54" bottom="0.61" header="0.5" footer="0.26"/>
  <pageSetup scale="71" orientation="landscape" horizontalDpi="1200" verticalDpi="1200" r:id="rId1"/>
  <headerFooter alignWithMargins="0">
    <oddHeader>&amp;R&amp;G</oddHeader>
    <oddFooter>&amp;C&amp;11PAGE 6</oddFooter>
  </headerFooter>
  <customProperties>
    <customPr name="layoutContexts" r:id="rId2"/>
    <customPr name="SaveUndoMode"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90" zoomScaleNormal="90" zoomScaleSheetLayoutView="90" workbookViewId="0">
      <selection activeCell="Y1" sqref="Y1"/>
    </sheetView>
  </sheetViews>
  <sheetFormatPr defaultRowHeight="12.75" x14ac:dyDescent="0.2"/>
  <cols>
    <col min="1" max="1" width="40.7109375" style="17" customWidth="1"/>
    <col min="2" max="2" width="2.140625" style="17" customWidth="1"/>
    <col min="3" max="3" width="11.28515625" style="663" customWidth="1"/>
    <col min="4" max="4" width="4.28515625" style="663" customWidth="1"/>
    <col min="5" max="5" width="2.140625" style="664" customWidth="1"/>
    <col min="6" max="6" width="11.28515625" style="663" customWidth="1"/>
    <col min="7" max="7" width="4.28515625" style="663" customWidth="1"/>
    <col min="8" max="8" width="2.140625" style="664" customWidth="1"/>
    <col min="9" max="9" width="11.28515625" style="663" customWidth="1"/>
    <col min="10" max="10" width="4.28515625" style="663" customWidth="1"/>
    <col min="11" max="11" width="2.140625" style="664" customWidth="1"/>
    <col min="12" max="12" width="11.28515625" style="663" customWidth="1"/>
    <col min="13" max="13" width="4.28515625" style="663" customWidth="1"/>
    <col min="14" max="14" width="2.140625" style="664" customWidth="1"/>
    <col min="15" max="15" width="11.28515625" style="663" customWidth="1"/>
    <col min="16" max="16" width="4.28515625" style="663" customWidth="1"/>
    <col min="17" max="17" width="2.140625" style="664" customWidth="1"/>
    <col min="18" max="18" width="11.28515625" style="663" customWidth="1"/>
    <col min="19" max="16384" width="9.140625" style="17"/>
  </cols>
  <sheetData>
    <row r="1" spans="1:19" s="324" customFormat="1" ht="33" customHeight="1" x14ac:dyDescent="0.25">
      <c r="A1" s="1393" t="s">
        <v>508</v>
      </c>
      <c r="B1" s="1394"/>
      <c r="C1" s="1394"/>
      <c r="D1" s="1394"/>
      <c r="E1" s="1394"/>
      <c r="F1" s="1394"/>
      <c r="G1" s="1394"/>
      <c r="H1" s="1394"/>
      <c r="I1" s="1394"/>
      <c r="J1" s="1394"/>
      <c r="K1" s="1394"/>
      <c r="L1" s="1394"/>
      <c r="M1" s="1394"/>
      <c r="N1" s="1394"/>
      <c r="O1" s="1394"/>
      <c r="P1" s="1394"/>
      <c r="Q1" s="1394"/>
      <c r="R1" s="1394"/>
    </row>
    <row r="2" spans="1:19" s="16" customFormat="1" ht="12.75" customHeight="1" x14ac:dyDescent="0.2">
      <c r="A2" s="61"/>
      <c r="B2" s="38"/>
      <c r="C2" s="641"/>
      <c r="D2" s="641"/>
      <c r="E2" s="642"/>
      <c r="F2" s="641"/>
      <c r="G2" s="641"/>
      <c r="H2" s="642"/>
      <c r="I2" s="641"/>
      <c r="J2" s="641"/>
      <c r="K2" s="642"/>
      <c r="L2" s="641"/>
      <c r="M2" s="641"/>
      <c r="N2" s="642"/>
      <c r="O2" s="641"/>
      <c r="P2" s="641"/>
      <c r="Q2" s="642"/>
      <c r="R2" s="641"/>
    </row>
    <row r="3" spans="1:19" s="16" customFormat="1" ht="12.75" customHeight="1" x14ac:dyDescent="0.2">
      <c r="A3" s="38"/>
      <c r="B3" s="38"/>
      <c r="C3" s="641"/>
      <c r="D3" s="641"/>
      <c r="E3" s="642"/>
      <c r="F3" s="641"/>
      <c r="G3" s="641"/>
      <c r="H3" s="642"/>
      <c r="I3" s="641"/>
      <c r="J3" s="641"/>
      <c r="K3" s="642"/>
      <c r="L3" s="641"/>
      <c r="M3" s="641"/>
      <c r="N3" s="642"/>
      <c r="O3" s="641"/>
      <c r="P3" s="641"/>
      <c r="Q3" s="642"/>
      <c r="R3" s="641"/>
    </row>
    <row r="4" spans="1:19" s="16" customFormat="1" ht="12.75" customHeight="1" x14ac:dyDescent="0.2">
      <c r="C4" s="597"/>
      <c r="D4" s="597"/>
      <c r="E4" s="643"/>
      <c r="F4" s="597"/>
      <c r="G4" s="597"/>
      <c r="H4" s="643"/>
      <c r="I4" s="597"/>
      <c r="J4" s="597"/>
      <c r="K4" s="643"/>
      <c r="L4" s="597"/>
      <c r="M4" s="597"/>
      <c r="N4" s="643"/>
      <c r="O4" s="597"/>
      <c r="P4" s="597"/>
      <c r="Q4" s="643"/>
      <c r="R4" s="597"/>
    </row>
    <row r="5" spans="1:19" s="41" customFormat="1" ht="17.25" customHeight="1" x14ac:dyDescent="0.2">
      <c r="B5" s="1274"/>
      <c r="C5" s="1274"/>
      <c r="D5" s="1274"/>
      <c r="E5" s="1274"/>
      <c r="F5" s="1274"/>
      <c r="G5" s="1274"/>
      <c r="H5" s="1274"/>
      <c r="I5" s="1274"/>
      <c r="J5" s="1275" t="s">
        <v>547</v>
      </c>
      <c r="K5" s="1274"/>
      <c r="L5" s="1274"/>
      <c r="M5" s="1274"/>
      <c r="N5" s="1274"/>
      <c r="O5" s="1274"/>
      <c r="P5" s="1274"/>
      <c r="Q5" s="1274"/>
      <c r="R5" s="1274"/>
    </row>
    <row r="6" spans="1:19" s="16" customFormat="1" ht="16.5" customHeight="1" x14ac:dyDescent="0.2">
      <c r="B6" s="106"/>
      <c r="C6" s="1109" t="s">
        <v>48</v>
      </c>
      <c r="D6" s="644"/>
      <c r="E6" s="645"/>
      <c r="F6" s="1109" t="s">
        <v>49</v>
      </c>
      <c r="G6" s="1109"/>
      <c r="H6" s="1120"/>
      <c r="I6" s="1109" t="s">
        <v>50</v>
      </c>
      <c r="J6" s="1109"/>
      <c r="K6" s="1120"/>
      <c r="L6" s="1109" t="s">
        <v>51</v>
      </c>
      <c r="M6" s="644"/>
      <c r="N6" s="645"/>
      <c r="O6" s="1109" t="s">
        <v>406</v>
      </c>
      <c r="P6" s="1109"/>
      <c r="Q6" s="1120"/>
      <c r="R6" s="1109" t="s">
        <v>52</v>
      </c>
    </row>
    <row r="7" spans="1:19" x14ac:dyDescent="0.2">
      <c r="B7" s="108"/>
      <c r="C7" s="937"/>
      <c r="D7" s="612"/>
      <c r="E7" s="1075"/>
      <c r="F7" s="947"/>
      <c r="G7" s="947"/>
      <c r="H7" s="1121"/>
      <c r="I7" s="947"/>
      <c r="J7" s="947"/>
      <c r="K7" s="1121"/>
      <c r="L7" s="947"/>
      <c r="M7" s="610"/>
      <c r="N7" s="1021"/>
      <c r="O7" s="947"/>
      <c r="P7" s="947"/>
      <c r="Q7" s="1121"/>
      <c r="R7" s="947"/>
      <c r="S7" s="324"/>
    </row>
    <row r="8" spans="1:19" ht="13.5" thickBot="1" x14ac:dyDescent="0.25">
      <c r="A8" s="21" t="s">
        <v>23</v>
      </c>
      <c r="B8" s="111" t="s">
        <v>1</v>
      </c>
      <c r="C8" s="1110">
        <v>219.5</v>
      </c>
      <c r="D8" s="647"/>
      <c r="E8" s="1076" t="s">
        <v>1</v>
      </c>
      <c r="F8" s="1110">
        <v>126</v>
      </c>
      <c r="G8" s="1122"/>
      <c r="H8" s="1123" t="s">
        <v>1</v>
      </c>
      <c r="I8" s="1110">
        <v>37.200000000000003</v>
      </c>
      <c r="J8" s="1122"/>
      <c r="K8" s="1123" t="s">
        <v>1</v>
      </c>
      <c r="L8" s="1110">
        <v>36.200000000000003</v>
      </c>
      <c r="M8" s="647"/>
      <c r="N8" s="1076" t="s">
        <v>1</v>
      </c>
      <c r="O8" s="1138">
        <v>215</v>
      </c>
      <c r="P8" s="1122"/>
      <c r="Q8" s="1123" t="s">
        <v>1</v>
      </c>
      <c r="R8" s="1110">
        <v>633.9</v>
      </c>
      <c r="S8" s="324"/>
    </row>
    <row r="9" spans="1:19" x14ac:dyDescent="0.2">
      <c r="A9" s="21"/>
      <c r="B9" s="112"/>
      <c r="C9" s="1111"/>
      <c r="D9" s="648"/>
      <c r="E9" s="1077"/>
      <c r="F9" s="1111"/>
      <c r="G9" s="1111"/>
      <c r="H9" s="955"/>
      <c r="I9" s="1111"/>
      <c r="J9" s="1111"/>
      <c r="K9" s="955"/>
      <c r="L9" s="1111"/>
      <c r="M9" s="648"/>
      <c r="N9" s="1077"/>
      <c r="O9" s="1111"/>
      <c r="P9" s="1111"/>
      <c r="Q9" s="955"/>
      <c r="R9" s="1111"/>
      <c r="S9" s="324"/>
    </row>
    <row r="10" spans="1:19" x14ac:dyDescent="0.2">
      <c r="A10" s="21" t="s">
        <v>25</v>
      </c>
      <c r="B10" s="113"/>
      <c r="C10" s="1112">
        <v>157.30000000000001</v>
      </c>
      <c r="D10" s="647"/>
      <c r="E10" s="1078"/>
      <c r="F10" s="1112">
        <v>85.8</v>
      </c>
      <c r="G10" s="1122"/>
      <c r="H10" s="1124"/>
      <c r="I10" s="1112">
        <v>28.9</v>
      </c>
      <c r="J10" s="1122"/>
      <c r="K10" s="1124"/>
      <c r="L10" s="1112">
        <v>26.7</v>
      </c>
      <c r="M10" s="647"/>
      <c r="N10" s="1078"/>
      <c r="O10" s="1139">
        <v>160</v>
      </c>
      <c r="P10" s="1122"/>
      <c r="Q10" s="1124"/>
      <c r="R10" s="1112">
        <v>458.7</v>
      </c>
      <c r="S10" s="324"/>
    </row>
    <row r="11" spans="1:19" x14ac:dyDescent="0.2">
      <c r="A11" s="21" t="s">
        <v>4</v>
      </c>
      <c r="B11" s="112"/>
      <c r="C11" s="1111"/>
      <c r="D11" s="648"/>
      <c r="E11" s="1077"/>
      <c r="F11" s="1111"/>
      <c r="G11" s="1111"/>
      <c r="H11" s="955"/>
      <c r="I11" s="1111"/>
      <c r="J11" s="1111"/>
      <c r="K11" s="955"/>
      <c r="L11" s="1111"/>
      <c r="M11" s="648"/>
      <c r="N11" s="1077"/>
      <c r="O11" s="1111"/>
      <c r="P11" s="1111"/>
      <c r="Q11" s="955"/>
      <c r="R11" s="1111"/>
      <c r="S11" s="324"/>
    </row>
    <row r="12" spans="1:19" x14ac:dyDescent="0.2">
      <c r="A12" s="21" t="s">
        <v>26</v>
      </c>
      <c r="B12" s="112"/>
      <c r="C12" s="1111">
        <v>148.5</v>
      </c>
      <c r="D12" s="648"/>
      <c r="E12" s="1079"/>
      <c r="F12" s="1111">
        <v>105.5</v>
      </c>
      <c r="G12" s="1111"/>
      <c r="H12" s="1125"/>
      <c r="I12" s="1111">
        <v>35.4</v>
      </c>
      <c r="J12" s="1111"/>
      <c r="K12" s="1125"/>
      <c r="L12" s="1111">
        <v>25.5</v>
      </c>
      <c r="M12" s="648"/>
      <c r="N12" s="1079"/>
      <c r="O12" s="1140">
        <v>173.2</v>
      </c>
      <c r="P12" s="1111"/>
      <c r="Q12" s="955"/>
      <c r="R12" s="1122">
        <v>488.1</v>
      </c>
      <c r="S12" s="324"/>
    </row>
    <row r="13" spans="1:19" x14ac:dyDescent="0.2">
      <c r="A13" s="304" t="s">
        <v>328</v>
      </c>
      <c r="B13" s="6"/>
      <c r="C13" s="1111">
        <v>13.7</v>
      </c>
      <c r="D13" s="649"/>
      <c r="E13" s="1080"/>
      <c r="F13" s="1111">
        <v>41.5</v>
      </c>
      <c r="G13" s="1122"/>
      <c r="H13" s="1126"/>
      <c r="I13" s="1111">
        <v>14.8</v>
      </c>
      <c r="J13" s="1122"/>
      <c r="K13" s="1126"/>
      <c r="L13" s="460">
        <v>-1.2</v>
      </c>
      <c r="M13" s="649"/>
      <c r="N13" s="1084"/>
      <c r="O13" s="1140">
        <v>73.7</v>
      </c>
      <c r="P13" s="1122"/>
      <c r="Q13" s="1126"/>
      <c r="R13" s="1122">
        <v>142.5</v>
      </c>
      <c r="S13" s="324"/>
    </row>
    <row r="14" spans="1:19" x14ac:dyDescent="0.2">
      <c r="A14" s="2" t="s">
        <v>36</v>
      </c>
      <c r="B14" s="6"/>
      <c r="C14" s="1111">
        <v>28</v>
      </c>
      <c r="D14" s="648"/>
      <c r="E14" s="1080"/>
      <c r="F14" s="1111">
        <v>47.6</v>
      </c>
      <c r="G14" s="1111"/>
      <c r="H14" s="1126"/>
      <c r="I14" s="1111">
        <v>9.6999999999999993</v>
      </c>
      <c r="J14" s="1111"/>
      <c r="K14" s="1126"/>
      <c r="L14" s="1122">
        <v>7.8</v>
      </c>
      <c r="M14" s="647"/>
      <c r="N14" s="1084"/>
      <c r="O14" s="1140">
        <v>39</v>
      </c>
      <c r="P14" s="1111"/>
      <c r="Q14" s="328"/>
      <c r="R14" s="1122">
        <v>132.1</v>
      </c>
      <c r="S14" s="324"/>
    </row>
    <row r="15" spans="1:19" ht="14.25" x14ac:dyDescent="0.2">
      <c r="A15" s="2" t="s">
        <v>220</v>
      </c>
      <c r="B15" s="6"/>
      <c r="C15" s="461"/>
      <c r="D15" s="647"/>
      <c r="E15" s="889"/>
      <c r="F15" s="461"/>
      <c r="G15" s="1122"/>
      <c r="H15" s="328"/>
      <c r="I15" s="461"/>
      <c r="J15" s="1122"/>
      <c r="K15" s="328"/>
      <c r="L15" s="461"/>
      <c r="M15" s="650"/>
      <c r="N15" s="1085"/>
      <c r="O15" s="461"/>
      <c r="P15" s="1122"/>
      <c r="Q15" s="328"/>
      <c r="R15" s="1112">
        <v>98.5</v>
      </c>
      <c r="S15" s="324"/>
    </row>
    <row r="16" spans="1:19" ht="13.5" thickBot="1" x14ac:dyDescent="0.25">
      <c r="A16" s="21"/>
      <c r="B16" s="114" t="s">
        <v>1</v>
      </c>
      <c r="C16" s="1113">
        <v>106.8</v>
      </c>
      <c r="D16" s="647"/>
      <c r="E16" s="1070" t="s">
        <v>1</v>
      </c>
      <c r="F16" s="1113">
        <v>16.399999999999999</v>
      </c>
      <c r="G16" s="1122"/>
      <c r="H16" s="1127" t="s">
        <v>1</v>
      </c>
      <c r="I16" s="1113">
        <v>10.9</v>
      </c>
      <c r="J16" s="1122"/>
      <c r="K16" s="1127" t="s">
        <v>1</v>
      </c>
      <c r="L16" s="1113">
        <v>18.899999999999999</v>
      </c>
      <c r="M16" s="647"/>
      <c r="N16" s="1070" t="s">
        <v>1</v>
      </c>
      <c r="O16" s="1113">
        <v>60.5</v>
      </c>
      <c r="P16" s="1122"/>
      <c r="Q16" s="1127" t="s">
        <v>1</v>
      </c>
      <c r="R16" s="1113">
        <v>115</v>
      </c>
      <c r="S16" s="324"/>
    </row>
    <row r="17" spans="1:19" x14ac:dyDescent="0.2">
      <c r="B17" s="108"/>
      <c r="C17" s="947"/>
      <c r="D17" s="610"/>
      <c r="E17" s="922"/>
      <c r="F17" s="947"/>
      <c r="G17" s="947"/>
      <c r="H17" s="962"/>
      <c r="I17" s="947"/>
      <c r="J17" s="947"/>
      <c r="K17" s="962"/>
      <c r="L17" s="947"/>
      <c r="M17" s="610"/>
      <c r="N17" s="922"/>
      <c r="O17" s="947"/>
      <c r="P17" s="947"/>
      <c r="Q17" s="962"/>
      <c r="R17" s="947"/>
      <c r="S17" s="324"/>
    </row>
    <row r="18" spans="1:19" ht="13.5" customHeight="1" x14ac:dyDescent="0.2">
      <c r="A18" s="2" t="s">
        <v>121</v>
      </c>
      <c r="B18" s="6"/>
      <c r="C18" s="1114">
        <v>9.1999999999999998E-2</v>
      </c>
      <c r="D18" s="651"/>
      <c r="E18" s="1081"/>
      <c r="F18" s="1114">
        <v>0.39300000000000002</v>
      </c>
      <c r="G18" s="1128"/>
      <c r="H18" s="1129"/>
      <c r="I18" s="1114">
        <v>0.41799999999999998</v>
      </c>
      <c r="J18" s="1128"/>
      <c r="K18" s="1129"/>
      <c r="L18" s="1114">
        <v>-4.7E-2</v>
      </c>
      <c r="M18" s="557"/>
      <c r="N18" s="1086"/>
      <c r="O18" s="1114">
        <v>0.42599999999999999</v>
      </c>
      <c r="P18" s="1128"/>
      <c r="Q18" s="1129"/>
      <c r="R18" s="1114">
        <v>0.29199999999999998</v>
      </c>
      <c r="S18" s="324"/>
    </row>
    <row r="19" spans="1:19" ht="13.5" customHeight="1" x14ac:dyDescent="0.2">
      <c r="A19" s="2" t="s">
        <v>125</v>
      </c>
      <c r="B19" s="6"/>
      <c r="C19" s="1114">
        <v>0.189</v>
      </c>
      <c r="D19" s="651"/>
      <c r="E19" s="1081"/>
      <c r="F19" s="1114">
        <v>0.45100000000000001</v>
      </c>
      <c r="G19" s="1128"/>
      <c r="H19" s="1129"/>
      <c r="I19" s="1114">
        <v>0.27400000000000002</v>
      </c>
      <c r="J19" s="1128"/>
      <c r="K19" s="1129"/>
      <c r="L19" s="1114">
        <v>0.30599999999999999</v>
      </c>
      <c r="M19" s="557"/>
      <c r="N19" s="1086"/>
      <c r="O19" s="1114">
        <v>0.22500000000000001</v>
      </c>
      <c r="P19" s="1128"/>
      <c r="Q19" s="1129"/>
      <c r="R19" s="1114">
        <v>0.27100000000000002</v>
      </c>
      <c r="S19" s="324"/>
    </row>
    <row r="20" spans="1:19" ht="13.5" customHeight="1" x14ac:dyDescent="0.2">
      <c r="A20" s="2" t="s">
        <v>218</v>
      </c>
      <c r="B20" s="6"/>
      <c r="C20" s="1115"/>
      <c r="D20" s="653"/>
      <c r="E20" s="1081"/>
      <c r="F20" s="1115"/>
      <c r="G20" s="1130"/>
      <c r="H20" s="1129"/>
      <c r="I20" s="1115"/>
      <c r="J20" s="1130"/>
      <c r="K20" s="1129"/>
      <c r="L20" s="1115"/>
      <c r="M20" s="652"/>
      <c r="N20" s="1086"/>
      <c r="O20" s="1115"/>
      <c r="P20" s="1128"/>
      <c r="Q20" s="1129"/>
      <c r="R20" s="1114">
        <v>0.20200000000000001</v>
      </c>
      <c r="S20" s="324"/>
    </row>
    <row r="21" spans="1:19" ht="13.5" customHeight="1" thickBot="1" x14ac:dyDescent="0.25">
      <c r="A21" s="21" t="s">
        <v>32</v>
      </c>
      <c r="B21" s="114"/>
      <c r="C21" s="1116">
        <v>0.28100000000000003</v>
      </c>
      <c r="D21" s="654"/>
      <c r="E21" s="1082"/>
      <c r="F21" s="1116">
        <v>0.84399999999999997</v>
      </c>
      <c r="G21" s="1131"/>
      <c r="H21" s="1132"/>
      <c r="I21" s="1116">
        <v>0.69199999999999995</v>
      </c>
      <c r="J21" s="1131"/>
      <c r="K21" s="1132"/>
      <c r="L21" s="1116">
        <v>0.25900000000000001</v>
      </c>
      <c r="M21" s="559"/>
      <c r="N21" s="1082"/>
      <c r="O21" s="1116">
        <v>0.65100000000000002</v>
      </c>
      <c r="P21" s="1131"/>
      <c r="Q21" s="1132"/>
      <c r="R21" s="1116">
        <v>0.76500000000000001</v>
      </c>
      <c r="S21" s="324"/>
    </row>
    <row r="22" spans="1:19" x14ac:dyDescent="0.2">
      <c r="B22" s="108"/>
      <c r="C22" s="655"/>
      <c r="D22" s="655"/>
      <c r="E22" s="638"/>
      <c r="F22" s="655"/>
      <c r="G22" s="655"/>
      <c r="H22" s="1083"/>
      <c r="I22" s="655"/>
      <c r="J22" s="655"/>
      <c r="K22" s="638"/>
      <c r="L22" s="655"/>
      <c r="M22" s="655"/>
      <c r="N22" s="638"/>
      <c r="O22" s="655"/>
      <c r="P22" s="655"/>
      <c r="Q22" s="638"/>
      <c r="R22" s="655"/>
      <c r="S22" s="324"/>
    </row>
    <row r="23" spans="1:19" x14ac:dyDescent="0.2">
      <c r="B23" s="108"/>
      <c r="C23" s="610"/>
      <c r="D23" s="610"/>
      <c r="E23" s="646"/>
      <c r="F23" s="610"/>
      <c r="G23" s="610"/>
      <c r="H23" s="646"/>
      <c r="I23" s="610"/>
      <c r="J23" s="610"/>
      <c r="K23" s="646"/>
      <c r="L23" s="610"/>
      <c r="M23" s="610"/>
      <c r="N23" s="646"/>
      <c r="O23" s="610"/>
      <c r="P23" s="610"/>
      <c r="Q23" s="646"/>
      <c r="R23" s="610"/>
      <c r="S23" s="324"/>
    </row>
    <row r="24" spans="1:19" x14ac:dyDescent="0.2">
      <c r="B24" s="108"/>
      <c r="C24" s="610"/>
      <c r="D24" s="610"/>
      <c r="E24" s="646"/>
      <c r="F24" s="610"/>
      <c r="G24" s="610"/>
      <c r="H24" s="646"/>
      <c r="I24" s="610"/>
      <c r="J24" s="610"/>
      <c r="K24" s="646"/>
      <c r="L24" s="610"/>
      <c r="M24" s="610"/>
      <c r="N24" s="646"/>
      <c r="O24" s="610"/>
      <c r="P24" s="610"/>
      <c r="Q24" s="646"/>
      <c r="R24" s="610"/>
      <c r="S24" s="324"/>
    </row>
    <row r="25" spans="1:19" s="41" customFormat="1" ht="17.25" customHeight="1" x14ac:dyDescent="0.2">
      <c r="B25" s="1276"/>
      <c r="C25" s="1276"/>
      <c r="D25" s="1276"/>
      <c r="E25" s="1276"/>
      <c r="F25" s="1276"/>
      <c r="G25" s="1276"/>
      <c r="H25" s="1276"/>
      <c r="I25" s="1276"/>
      <c r="J25" s="1277" t="s">
        <v>548</v>
      </c>
      <c r="K25" s="1276"/>
      <c r="L25" s="1276"/>
      <c r="M25" s="1276"/>
      <c r="N25" s="1276"/>
      <c r="O25" s="1276"/>
      <c r="P25" s="1276"/>
      <c r="Q25" s="1276"/>
      <c r="R25" s="1276"/>
    </row>
    <row r="26" spans="1:19" s="16" customFormat="1" ht="16.5" customHeight="1" x14ac:dyDescent="0.2">
      <c r="B26" s="1071"/>
      <c r="C26" s="1072" t="s">
        <v>48</v>
      </c>
      <c r="D26" s="1072"/>
      <c r="E26" s="1073"/>
      <c r="F26" s="1072" t="s">
        <v>49</v>
      </c>
      <c r="G26" s="1072"/>
      <c r="H26" s="1073"/>
      <c r="I26" s="1072" t="s">
        <v>50</v>
      </c>
      <c r="J26" s="1072"/>
      <c r="K26" s="1073"/>
      <c r="L26" s="1072" t="s">
        <v>51</v>
      </c>
      <c r="M26" s="1074"/>
      <c r="N26" s="1073"/>
      <c r="O26" s="1072" t="s">
        <v>406</v>
      </c>
      <c r="P26" s="1072"/>
      <c r="Q26" s="1073"/>
      <c r="R26" s="1072" t="s">
        <v>52</v>
      </c>
    </row>
    <row r="27" spans="1:19" x14ac:dyDescent="0.2">
      <c r="B27" s="306"/>
      <c r="C27" s="656"/>
      <c r="D27" s="656"/>
      <c r="E27" s="657"/>
      <c r="F27" s="658"/>
      <c r="G27" s="658"/>
      <c r="H27" s="659"/>
      <c r="I27" s="658"/>
      <c r="J27" s="658"/>
      <c r="K27" s="659"/>
      <c r="L27" s="658"/>
      <c r="M27" s="660"/>
      <c r="N27" s="659"/>
      <c r="O27" s="658"/>
      <c r="P27" s="658"/>
      <c r="Q27" s="659"/>
      <c r="R27" s="658"/>
      <c r="S27" s="324"/>
    </row>
    <row r="28" spans="1:19" ht="13.5" thickBot="1" x14ac:dyDescent="0.25">
      <c r="A28" s="21" t="s">
        <v>23</v>
      </c>
      <c r="B28" s="307" t="s">
        <v>1</v>
      </c>
      <c r="C28" s="1051">
        <v>197.2</v>
      </c>
      <c r="D28" s="1052"/>
      <c r="E28" s="1053" t="s">
        <v>1</v>
      </c>
      <c r="F28" s="1051">
        <v>112</v>
      </c>
      <c r="G28" s="1052"/>
      <c r="H28" s="1053" t="s">
        <v>1</v>
      </c>
      <c r="I28" s="1051">
        <v>47.6</v>
      </c>
      <c r="J28" s="1052"/>
      <c r="K28" s="1053" t="s">
        <v>1</v>
      </c>
      <c r="L28" s="1051">
        <v>36.6</v>
      </c>
      <c r="M28" s="1052"/>
      <c r="N28" s="1053" t="s">
        <v>1</v>
      </c>
      <c r="O28" s="1051">
        <v>247.7</v>
      </c>
      <c r="P28" s="1052"/>
      <c r="Q28" s="1053" t="s">
        <v>1</v>
      </c>
      <c r="R28" s="1051">
        <v>641.1</v>
      </c>
      <c r="S28" s="324"/>
    </row>
    <row r="29" spans="1:19" x14ac:dyDescent="0.2">
      <c r="A29" s="21"/>
      <c r="B29" s="308"/>
      <c r="C29" s="648"/>
      <c r="D29" s="648"/>
      <c r="E29" s="630"/>
      <c r="F29" s="648"/>
      <c r="G29" s="648"/>
      <c r="H29" s="630"/>
      <c r="I29" s="648"/>
      <c r="J29" s="648"/>
      <c r="K29" s="630"/>
      <c r="L29" s="648"/>
      <c r="M29" s="648"/>
      <c r="N29" s="630"/>
      <c r="O29" s="648"/>
      <c r="P29" s="648"/>
      <c r="Q29" s="630"/>
      <c r="R29" s="648"/>
      <c r="S29" s="324"/>
    </row>
    <row r="30" spans="1:19" x14ac:dyDescent="0.2">
      <c r="A30" s="21" t="s">
        <v>25</v>
      </c>
      <c r="B30" s="309"/>
      <c r="C30" s="1054">
        <v>145.80000000000001</v>
      </c>
      <c r="D30" s="1052"/>
      <c r="E30" s="1055"/>
      <c r="F30" s="1054">
        <v>81.400000000000006</v>
      </c>
      <c r="G30" s="1052"/>
      <c r="H30" s="1055"/>
      <c r="I30" s="1054">
        <v>35.700000000000003</v>
      </c>
      <c r="J30" s="1052"/>
      <c r="K30" s="1055"/>
      <c r="L30" s="1054">
        <v>22.4</v>
      </c>
      <c r="M30" s="1052"/>
      <c r="N30" s="1055"/>
      <c r="O30" s="1054">
        <v>196.4</v>
      </c>
      <c r="P30" s="1052"/>
      <c r="Q30" s="1055"/>
      <c r="R30" s="1054">
        <v>481.7</v>
      </c>
      <c r="S30" s="324"/>
    </row>
    <row r="31" spans="1:19" x14ac:dyDescent="0.2">
      <c r="A31" s="21" t="s">
        <v>4</v>
      </c>
      <c r="B31" s="308"/>
      <c r="C31" s="648"/>
      <c r="D31" s="648"/>
      <c r="E31" s="630"/>
      <c r="F31" s="648"/>
      <c r="G31" s="648"/>
      <c r="H31" s="630"/>
      <c r="I31" s="648"/>
      <c r="J31" s="648"/>
      <c r="K31" s="630"/>
      <c r="L31" s="648"/>
      <c r="M31" s="648"/>
      <c r="N31" s="630"/>
      <c r="O31" s="648"/>
      <c r="P31" s="648"/>
      <c r="Q31" s="630"/>
      <c r="R31" s="648"/>
      <c r="S31" s="324"/>
    </row>
    <row r="32" spans="1:19" x14ac:dyDescent="0.2">
      <c r="A32" s="21" t="s">
        <v>26</v>
      </c>
      <c r="B32" s="308"/>
      <c r="C32" s="1052">
        <v>171.3</v>
      </c>
      <c r="D32" s="1052"/>
      <c r="E32" s="1056"/>
      <c r="F32" s="1052">
        <v>126.5</v>
      </c>
      <c r="G32" s="1052"/>
      <c r="H32" s="1056"/>
      <c r="I32" s="1052">
        <v>37.700000000000003</v>
      </c>
      <c r="J32" s="1052"/>
      <c r="K32" s="1056"/>
      <c r="L32" s="1052">
        <v>33.4</v>
      </c>
      <c r="M32" s="1052"/>
      <c r="N32" s="1056"/>
      <c r="O32" s="1052">
        <v>198.2</v>
      </c>
      <c r="P32" s="1052"/>
      <c r="Q32" s="1057"/>
      <c r="R32" s="1052">
        <v>567.1</v>
      </c>
      <c r="S32" s="324"/>
    </row>
    <row r="33" spans="1:19" x14ac:dyDescent="0.2">
      <c r="A33" s="304" t="s">
        <v>134</v>
      </c>
      <c r="B33" s="305"/>
      <c r="C33" s="1052">
        <v>18.2</v>
      </c>
      <c r="D33" s="1058"/>
      <c r="E33" s="871"/>
      <c r="F33" s="1052">
        <v>46.8</v>
      </c>
      <c r="G33" s="1052"/>
      <c r="H33" s="871"/>
      <c r="I33" s="1052">
        <v>5.2</v>
      </c>
      <c r="J33" s="1052"/>
      <c r="K33" s="871"/>
      <c r="L33" s="1058">
        <v>19.3</v>
      </c>
      <c r="M33" s="1058"/>
      <c r="N33" s="871"/>
      <c r="O33" s="1052">
        <v>66.2</v>
      </c>
      <c r="P33" s="1052"/>
      <c r="Q33" s="871"/>
      <c r="R33" s="1052">
        <v>155.69999999999999</v>
      </c>
      <c r="S33" s="324"/>
    </row>
    <row r="34" spans="1:19" x14ac:dyDescent="0.2">
      <c r="A34" s="2" t="s">
        <v>36</v>
      </c>
      <c r="B34" s="305"/>
      <c r="C34" s="1052">
        <v>31.6</v>
      </c>
      <c r="D34" s="1052"/>
      <c r="E34" s="871"/>
      <c r="F34" s="1052">
        <v>47.3</v>
      </c>
      <c r="G34" s="1052"/>
      <c r="H34" s="871"/>
      <c r="I34" s="1052">
        <v>12.9</v>
      </c>
      <c r="J34" s="1052"/>
      <c r="K34" s="871"/>
      <c r="L34" s="1052">
        <v>8.8000000000000007</v>
      </c>
      <c r="M34" s="1052"/>
      <c r="N34" s="871"/>
      <c r="O34" s="1052">
        <v>45.6</v>
      </c>
      <c r="P34" s="1052"/>
      <c r="Q34" s="1059"/>
      <c r="R34" s="1052">
        <v>146.19999999999999</v>
      </c>
      <c r="S34" s="324"/>
    </row>
    <row r="35" spans="1:19" ht="14.25" x14ac:dyDescent="0.2">
      <c r="A35" s="2" t="s">
        <v>220</v>
      </c>
      <c r="B35" s="305"/>
      <c r="C35" s="1060"/>
      <c r="D35" s="1052"/>
      <c r="E35" s="1059"/>
      <c r="F35" s="1060"/>
      <c r="G35" s="1052"/>
      <c r="H35" s="1059"/>
      <c r="I35" s="1060"/>
      <c r="J35" s="1052"/>
      <c r="K35" s="1059"/>
      <c r="L35" s="1060"/>
      <c r="M35" s="1060"/>
      <c r="N35" s="1059"/>
      <c r="O35" s="1060"/>
      <c r="P35" s="1052"/>
      <c r="Q35" s="1059"/>
      <c r="R35" s="1054">
        <v>106.6</v>
      </c>
      <c r="S35" s="324"/>
    </row>
    <row r="36" spans="1:19" ht="13.5" thickBot="1" x14ac:dyDescent="0.25">
      <c r="A36" s="910"/>
      <c r="B36" s="1067" t="s">
        <v>1</v>
      </c>
      <c r="C36" s="1068">
        <v>121.5</v>
      </c>
      <c r="D36" s="1069"/>
      <c r="E36" s="1070" t="s">
        <v>1</v>
      </c>
      <c r="F36" s="1068">
        <v>32.4</v>
      </c>
      <c r="G36" s="1069"/>
      <c r="H36" s="1070" t="s">
        <v>1</v>
      </c>
      <c r="I36" s="1068">
        <v>19.600000000000001</v>
      </c>
      <c r="J36" s="1069"/>
      <c r="K36" s="1070" t="s">
        <v>1</v>
      </c>
      <c r="L36" s="1068">
        <v>5.3</v>
      </c>
      <c r="M36" s="1069"/>
      <c r="N36" s="1070" t="s">
        <v>1</v>
      </c>
      <c r="O36" s="1068">
        <v>86.4</v>
      </c>
      <c r="P36" s="1069"/>
      <c r="Q36" s="1070" t="s">
        <v>1</v>
      </c>
      <c r="R36" s="1068">
        <v>158.6</v>
      </c>
      <c r="S36" s="324"/>
    </row>
    <row r="37" spans="1:19" x14ac:dyDescent="0.2">
      <c r="B37" s="306"/>
      <c r="C37" s="610"/>
      <c r="D37" s="610"/>
      <c r="E37" s="611"/>
      <c r="F37" s="610"/>
      <c r="G37" s="610"/>
      <c r="H37" s="611"/>
      <c r="I37" s="610"/>
      <c r="J37" s="610"/>
      <c r="K37" s="611"/>
      <c r="L37" s="610"/>
      <c r="M37" s="610"/>
      <c r="N37" s="611"/>
      <c r="O37" s="610"/>
      <c r="P37" s="610"/>
      <c r="Q37" s="611"/>
      <c r="R37" s="610"/>
      <c r="S37" s="324"/>
    </row>
    <row r="38" spans="1:19" ht="13.5" customHeight="1" x14ac:dyDescent="0.2">
      <c r="A38" s="2" t="s">
        <v>121</v>
      </c>
      <c r="B38" s="305"/>
      <c r="C38" s="734">
        <v>0.106</v>
      </c>
      <c r="D38" s="1061"/>
      <c r="E38" s="1062"/>
      <c r="F38" s="734">
        <v>0.37</v>
      </c>
      <c r="G38" s="1061"/>
      <c r="H38" s="1062"/>
      <c r="I38" s="734">
        <v>0.13800000000000001</v>
      </c>
      <c r="J38" s="1061"/>
      <c r="K38" s="1062"/>
      <c r="L38" s="734">
        <v>0.57799999999999996</v>
      </c>
      <c r="M38" s="734"/>
      <c r="N38" s="1062"/>
      <c r="O38" s="734">
        <v>0.33400000000000002</v>
      </c>
      <c r="P38" s="1061"/>
      <c r="Q38" s="1062"/>
      <c r="R38" s="734">
        <v>0.27500000000000002</v>
      </c>
      <c r="S38" s="324"/>
    </row>
    <row r="39" spans="1:19" ht="13.5" customHeight="1" x14ac:dyDescent="0.2">
      <c r="A39" s="2" t="s">
        <v>125</v>
      </c>
      <c r="B39" s="305"/>
      <c r="C39" s="734">
        <v>0.184</v>
      </c>
      <c r="D39" s="1061"/>
      <c r="E39" s="1062"/>
      <c r="F39" s="734">
        <v>0.374</v>
      </c>
      <c r="G39" s="1061"/>
      <c r="H39" s="1062"/>
      <c r="I39" s="734">
        <v>0.34200000000000003</v>
      </c>
      <c r="J39" s="1061"/>
      <c r="K39" s="1062"/>
      <c r="L39" s="734">
        <v>0.26300000000000001</v>
      </c>
      <c r="M39" s="734"/>
      <c r="N39" s="1062"/>
      <c r="O39" s="734">
        <v>0.23</v>
      </c>
      <c r="P39" s="1061"/>
      <c r="Q39" s="1062"/>
      <c r="R39" s="734">
        <v>0.25800000000000001</v>
      </c>
      <c r="S39" s="324"/>
    </row>
    <row r="40" spans="1:19" ht="13.5" customHeight="1" x14ac:dyDescent="0.2">
      <c r="A40" s="2" t="s">
        <v>218</v>
      </c>
      <c r="B40" s="305"/>
      <c r="C40" s="1063"/>
      <c r="D40" s="1064"/>
      <c r="E40" s="1062"/>
      <c r="F40" s="1063"/>
      <c r="G40" s="1064"/>
      <c r="H40" s="1062"/>
      <c r="I40" s="1063"/>
      <c r="J40" s="1064"/>
      <c r="K40" s="1062"/>
      <c r="L40" s="1063"/>
      <c r="M40" s="1063"/>
      <c r="N40" s="1062"/>
      <c r="O40" s="1063"/>
      <c r="P40" s="1061"/>
      <c r="Q40" s="1062"/>
      <c r="R40" s="734">
        <v>0.188</v>
      </c>
      <c r="S40" s="324"/>
    </row>
    <row r="41" spans="1:19" ht="13.5" customHeight="1" thickBot="1" x14ac:dyDescent="0.25">
      <c r="A41" s="21" t="s">
        <v>32</v>
      </c>
      <c r="B41" s="310"/>
      <c r="C41" s="1065">
        <v>0.28999999999999998</v>
      </c>
      <c r="D41" s="1061"/>
      <c r="E41" s="1066"/>
      <c r="F41" s="1065">
        <v>0.74399999999999999</v>
      </c>
      <c r="G41" s="1061"/>
      <c r="H41" s="1066"/>
      <c r="I41" s="1065">
        <v>0.48</v>
      </c>
      <c r="J41" s="1061"/>
      <c r="K41" s="1066"/>
      <c r="L41" s="1065">
        <v>0.84099999999999997</v>
      </c>
      <c r="M41" s="734"/>
      <c r="N41" s="1066"/>
      <c r="O41" s="1065">
        <v>0.56399999999999995</v>
      </c>
      <c r="P41" s="1061"/>
      <c r="Q41" s="1066"/>
      <c r="R41" s="1065">
        <v>0.72099999999999997</v>
      </c>
      <c r="S41" s="324"/>
    </row>
    <row r="42" spans="1:19" x14ac:dyDescent="0.2">
      <c r="C42" s="661"/>
      <c r="D42" s="661"/>
      <c r="E42" s="609"/>
      <c r="F42" s="661"/>
      <c r="G42" s="661"/>
      <c r="H42" s="609"/>
      <c r="I42" s="661"/>
      <c r="J42" s="661"/>
      <c r="K42" s="609"/>
      <c r="L42" s="661"/>
      <c r="M42" s="661"/>
      <c r="N42" s="609"/>
      <c r="O42" s="661"/>
      <c r="P42" s="661"/>
      <c r="Q42" s="609"/>
      <c r="R42" s="661"/>
    </row>
    <row r="43" spans="1:19" ht="14.25" x14ac:dyDescent="0.2">
      <c r="A43" s="55" t="s">
        <v>219</v>
      </c>
      <c r="C43" s="661"/>
      <c r="D43" s="661"/>
      <c r="E43" s="662"/>
      <c r="F43" s="661"/>
      <c r="G43" s="661"/>
      <c r="H43" s="662"/>
      <c r="I43" s="661"/>
      <c r="J43" s="661"/>
      <c r="K43" s="662"/>
      <c r="L43" s="661"/>
      <c r="M43" s="661"/>
      <c r="N43" s="662"/>
      <c r="O43" s="661"/>
      <c r="P43" s="661"/>
      <c r="Q43" s="662"/>
      <c r="R43" s="661"/>
    </row>
  </sheetData>
  <mergeCells count="1">
    <mergeCell ref="A1:R1"/>
  </mergeCells>
  <phoneticPr fontId="17" type="noConversion"/>
  <pageMargins left="0.79" right="0.63" top="0.61" bottom="0.77" header="0.5" footer="0.32"/>
  <pageSetup scale="80" orientation="landscape" horizontalDpi="1200" verticalDpi="1200" r:id="rId1"/>
  <headerFooter alignWithMargins="0">
    <oddHeader>&amp;R&amp;G</oddHeader>
    <oddFooter>&amp;CPAGE 7</oddFooter>
  </headerFooter>
  <customProperties>
    <customPr name="layoutContexts" r:id="rId2"/>
    <customPr name="SaveUndoMode"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zoomScale="90" zoomScaleNormal="90" zoomScaleSheetLayoutView="90" workbookViewId="0">
      <selection activeCell="AC1" sqref="AC1"/>
    </sheetView>
  </sheetViews>
  <sheetFormatPr defaultRowHeight="12.75" x14ac:dyDescent="0.2"/>
  <cols>
    <col min="1" max="1" width="6.7109375" style="17" customWidth="1"/>
    <col min="2" max="2" width="51.140625" style="17" customWidth="1"/>
    <col min="3" max="3" width="3.140625" style="324" customWidth="1"/>
    <col min="4" max="4" width="10.42578125" style="609" customWidth="1"/>
    <col min="5" max="5" width="4.42578125" style="609" customWidth="1"/>
    <col min="6" max="6" width="3.140625" style="895" customWidth="1"/>
    <col min="7" max="7" width="10.42578125" style="609" customWidth="1"/>
    <col min="8" max="8" width="4.42578125" style="609" customWidth="1"/>
    <col min="9" max="9" width="3.140625" style="609" customWidth="1"/>
    <col min="10" max="10" width="10.42578125" style="609" customWidth="1"/>
    <col min="11" max="11" width="4.42578125" style="609" customWidth="1"/>
    <col min="12" max="12" width="3.140625" style="609" customWidth="1"/>
    <col min="13" max="13" width="10.42578125" style="609" customWidth="1"/>
    <col min="14" max="14" width="4.42578125" style="609" customWidth="1"/>
    <col min="15" max="15" width="3.140625" style="609" customWidth="1"/>
    <col min="16" max="16" width="10.42578125" style="609" customWidth="1"/>
    <col min="17" max="17" width="4.42578125" style="609" customWidth="1"/>
    <col min="18" max="18" width="3.140625" style="662" customWidth="1"/>
    <col min="19" max="19" width="10.42578125" style="663" customWidth="1"/>
    <col min="20" max="20" width="4.42578125" style="609" customWidth="1"/>
    <col min="21" max="21" width="3.140625" style="662" customWidth="1"/>
    <col min="22" max="22" width="10.42578125" style="663" customWidth="1"/>
    <col min="23" max="16384" width="9.140625" style="17"/>
  </cols>
  <sheetData>
    <row r="1" spans="2:23" s="324" customFormat="1" ht="33.75" customHeight="1" x14ac:dyDescent="0.25">
      <c r="B1" s="1393" t="s">
        <v>509</v>
      </c>
      <c r="C1" s="1393"/>
      <c r="D1" s="1393"/>
      <c r="E1" s="1393"/>
      <c r="F1" s="1393"/>
      <c r="G1" s="1393"/>
      <c r="H1" s="1393"/>
      <c r="I1" s="1393"/>
      <c r="J1" s="1393"/>
      <c r="K1" s="1393"/>
      <c r="L1" s="1393"/>
      <c r="M1" s="1393"/>
      <c r="N1" s="1393"/>
      <c r="O1" s="1393"/>
      <c r="P1" s="1393"/>
      <c r="Q1" s="1393"/>
      <c r="R1" s="1393"/>
      <c r="S1" s="1393"/>
      <c r="T1" s="1393"/>
      <c r="U1" s="1393"/>
      <c r="V1" s="1393"/>
    </row>
    <row r="2" spans="2:23" s="16" customFormat="1" ht="12.75" customHeight="1" x14ac:dyDescent="0.2">
      <c r="B2" s="38"/>
      <c r="C2" s="38"/>
      <c r="D2" s="641"/>
      <c r="E2" s="641"/>
      <c r="F2" s="1012"/>
      <c r="G2" s="641"/>
      <c r="H2" s="641"/>
      <c r="I2" s="641"/>
      <c r="J2" s="641"/>
      <c r="K2" s="641"/>
      <c r="L2" s="641"/>
      <c r="M2" s="641"/>
      <c r="N2" s="641"/>
      <c r="O2" s="641"/>
      <c r="P2" s="641"/>
      <c r="Q2" s="641"/>
      <c r="R2" s="665"/>
      <c r="S2" s="641"/>
      <c r="T2" s="641"/>
      <c r="U2" s="665"/>
      <c r="V2" s="641"/>
    </row>
    <row r="3" spans="2:23" s="16" customFormat="1" ht="12.75" customHeight="1" x14ac:dyDescent="0.2">
      <c r="B3" s="38"/>
      <c r="C3" s="38"/>
      <c r="D3" s="641"/>
      <c r="E3" s="641"/>
      <c r="F3" s="1012"/>
      <c r="G3" s="641"/>
      <c r="H3" s="641"/>
      <c r="I3" s="641"/>
      <c r="J3" s="641"/>
      <c r="K3" s="641"/>
      <c r="L3" s="641"/>
      <c r="M3" s="641"/>
      <c r="N3" s="641"/>
      <c r="O3" s="641"/>
      <c r="P3" s="641"/>
      <c r="Q3" s="641"/>
      <c r="R3" s="665"/>
      <c r="S3" s="641"/>
      <c r="T3" s="641"/>
      <c r="U3" s="665"/>
      <c r="V3" s="641"/>
    </row>
    <row r="4" spans="2:23" s="16" customFormat="1" ht="12.75" customHeight="1" x14ac:dyDescent="0.2">
      <c r="D4" s="597"/>
      <c r="E4" s="597"/>
      <c r="F4" s="894"/>
      <c r="G4" s="597"/>
      <c r="H4" s="597"/>
      <c r="I4" s="597"/>
      <c r="J4" s="597"/>
      <c r="K4" s="597"/>
      <c r="L4" s="597"/>
      <c r="M4" s="597"/>
      <c r="N4" s="597"/>
      <c r="O4" s="597"/>
      <c r="P4" s="597"/>
      <c r="Q4" s="597"/>
      <c r="R4" s="666"/>
      <c r="S4" s="597"/>
      <c r="T4" s="597"/>
      <c r="U4" s="666"/>
      <c r="V4" s="597"/>
    </row>
    <row r="5" spans="2:23" s="23" customFormat="1" ht="15" x14ac:dyDescent="0.25">
      <c r="B5" s="233"/>
      <c r="C5" s="354"/>
      <c r="D5" s="1096" t="s">
        <v>78</v>
      </c>
      <c r="E5" s="667"/>
      <c r="F5" s="988"/>
      <c r="G5" s="986" t="s">
        <v>116</v>
      </c>
      <c r="H5" s="987"/>
      <c r="I5" s="988"/>
      <c r="J5" s="986" t="s">
        <v>115</v>
      </c>
      <c r="K5" s="987"/>
      <c r="L5" s="988"/>
      <c r="M5" s="986" t="s">
        <v>114</v>
      </c>
      <c r="N5" s="987"/>
      <c r="O5" s="988"/>
      <c r="P5" s="986" t="s">
        <v>78</v>
      </c>
      <c r="Q5" s="667"/>
      <c r="R5" s="669"/>
      <c r="S5" s="816" t="s">
        <v>77</v>
      </c>
      <c r="T5" s="667"/>
      <c r="U5" s="669"/>
      <c r="V5" s="816" t="s">
        <v>77</v>
      </c>
    </row>
    <row r="6" spans="2:23" s="23" customFormat="1" ht="15" x14ac:dyDescent="0.25">
      <c r="B6" s="233"/>
      <c r="C6" s="325"/>
      <c r="D6" s="182">
        <v>2016</v>
      </c>
      <c r="E6" s="667"/>
      <c r="F6" s="989"/>
      <c r="G6" s="800">
        <v>2016</v>
      </c>
      <c r="H6" s="987"/>
      <c r="I6" s="989"/>
      <c r="J6" s="800">
        <v>2016</v>
      </c>
      <c r="K6" s="987"/>
      <c r="L6" s="989"/>
      <c r="M6" s="800">
        <v>2016</v>
      </c>
      <c r="N6" s="987"/>
      <c r="O6" s="989"/>
      <c r="P6" s="800">
        <v>2015</v>
      </c>
      <c r="Q6" s="667"/>
      <c r="R6" s="670"/>
      <c r="S6" s="800">
        <v>2016</v>
      </c>
      <c r="T6" s="667"/>
      <c r="U6" s="670"/>
      <c r="V6" s="800">
        <v>2015</v>
      </c>
    </row>
    <row r="7" spans="2:23" s="16" customFormat="1" ht="14.25" x14ac:dyDescent="0.2">
      <c r="B7" s="233"/>
      <c r="C7" s="354"/>
      <c r="D7" s="1097"/>
      <c r="E7" s="667"/>
      <c r="F7" s="988"/>
      <c r="G7" s="987"/>
      <c r="H7" s="987"/>
      <c r="I7" s="988"/>
      <c r="J7" s="987"/>
      <c r="K7" s="987"/>
      <c r="L7" s="988"/>
      <c r="M7" s="987"/>
      <c r="N7" s="987"/>
      <c r="O7" s="988"/>
      <c r="P7" s="987"/>
      <c r="Q7" s="667"/>
      <c r="R7" s="671"/>
      <c r="S7" s="667"/>
      <c r="T7" s="667"/>
      <c r="U7" s="671"/>
      <c r="V7" s="667"/>
    </row>
    <row r="8" spans="2:23" s="22" customFormat="1" ht="15.75" x14ac:dyDescent="0.25">
      <c r="B8" s="355" t="s">
        <v>326</v>
      </c>
      <c r="C8" s="356"/>
      <c r="D8" s="1098"/>
      <c r="E8" s="673"/>
      <c r="F8" s="1001"/>
      <c r="G8" s="672"/>
      <c r="H8" s="673"/>
      <c r="I8" s="674"/>
      <c r="J8" s="672"/>
      <c r="K8" s="673"/>
      <c r="L8" s="674"/>
      <c r="M8" s="672"/>
      <c r="N8" s="673"/>
      <c r="O8" s="674"/>
      <c r="P8" s="672"/>
      <c r="Q8" s="673"/>
      <c r="R8" s="675"/>
      <c r="S8" s="672"/>
      <c r="T8" s="673"/>
      <c r="U8" s="675"/>
      <c r="V8" s="672"/>
    </row>
    <row r="9" spans="2:23" ht="14.25" x14ac:dyDescent="0.2">
      <c r="B9" s="235"/>
      <c r="C9" s="358"/>
      <c r="D9" s="1099"/>
      <c r="E9" s="677"/>
      <c r="F9" s="995"/>
      <c r="G9" s="676"/>
      <c r="H9" s="677"/>
      <c r="I9" s="678"/>
      <c r="J9" s="676"/>
      <c r="K9" s="677"/>
      <c r="L9" s="678"/>
      <c r="M9" s="676"/>
      <c r="N9" s="677"/>
      <c r="O9" s="678"/>
      <c r="P9" s="676"/>
      <c r="Q9" s="677"/>
      <c r="R9" s="966"/>
      <c r="S9" s="967"/>
      <c r="T9" s="677"/>
      <c r="U9" s="966"/>
      <c r="V9" s="967"/>
      <c r="W9" s="324"/>
    </row>
    <row r="10" spans="2:23" s="24" customFormat="1" ht="14.25" x14ac:dyDescent="0.2">
      <c r="B10" s="236" t="s">
        <v>23</v>
      </c>
      <c r="C10" s="360" t="s">
        <v>1</v>
      </c>
      <c r="D10" s="1100">
        <v>29.1</v>
      </c>
      <c r="E10" s="679"/>
      <c r="F10" s="991" t="s">
        <v>1</v>
      </c>
      <c r="G10" s="965">
        <v>39.700000000000003</v>
      </c>
      <c r="H10" s="990"/>
      <c r="I10" s="991" t="s">
        <v>1</v>
      </c>
      <c r="J10" s="965">
        <v>62.1</v>
      </c>
      <c r="K10" s="990"/>
      <c r="L10" s="991" t="s">
        <v>1</v>
      </c>
      <c r="M10" s="965">
        <v>88.6</v>
      </c>
      <c r="N10" s="990"/>
      <c r="O10" s="991" t="s">
        <v>1</v>
      </c>
      <c r="P10" s="965">
        <v>27.8</v>
      </c>
      <c r="Q10" s="679"/>
      <c r="R10" s="968" t="s">
        <v>1</v>
      </c>
      <c r="S10" s="965">
        <v>219.5</v>
      </c>
      <c r="T10" s="679"/>
      <c r="U10" s="968" t="s">
        <v>1</v>
      </c>
      <c r="V10" s="965">
        <v>197.2</v>
      </c>
    </row>
    <row r="11" spans="2:23" s="25" customFormat="1" ht="14.25" x14ac:dyDescent="0.2">
      <c r="B11" s="237" t="s">
        <v>33</v>
      </c>
      <c r="C11" s="238"/>
      <c r="D11" s="1100">
        <v>-4.9000000000000004</v>
      </c>
      <c r="E11" s="573"/>
      <c r="F11" s="771"/>
      <c r="G11" s="965">
        <v>-4.4000000000000004</v>
      </c>
      <c r="H11" s="772"/>
      <c r="I11" s="771"/>
      <c r="J11" s="965">
        <v>-12.6</v>
      </c>
      <c r="K11" s="777"/>
      <c r="L11" s="776"/>
      <c r="M11" s="965">
        <v>-40.299999999999997</v>
      </c>
      <c r="N11" s="777"/>
      <c r="O11" s="776"/>
      <c r="P11" s="965">
        <v>-2.8</v>
      </c>
      <c r="Q11" s="573"/>
      <c r="R11" s="966"/>
      <c r="S11" s="965">
        <v>-62.2</v>
      </c>
      <c r="T11" s="573"/>
      <c r="U11" s="966"/>
      <c r="V11" s="965">
        <v>-51.4</v>
      </c>
    </row>
    <row r="12" spans="2:23" s="25" customFormat="1" ht="14.25" x14ac:dyDescent="0.2">
      <c r="B12" s="235"/>
      <c r="C12" s="347"/>
      <c r="D12" s="1101"/>
      <c r="E12" s="677"/>
      <c r="F12" s="993"/>
      <c r="G12" s="964"/>
      <c r="H12" s="992"/>
      <c r="I12" s="993"/>
      <c r="J12" s="964"/>
      <c r="K12" s="992"/>
      <c r="L12" s="993"/>
      <c r="M12" s="964"/>
      <c r="N12" s="992"/>
      <c r="O12" s="993"/>
      <c r="P12" s="964"/>
      <c r="Q12" s="677"/>
      <c r="R12" s="969"/>
      <c r="S12" s="964"/>
      <c r="T12" s="677"/>
      <c r="U12" s="969"/>
      <c r="V12" s="964"/>
    </row>
    <row r="13" spans="2:23" s="25" customFormat="1" ht="15" x14ac:dyDescent="0.25">
      <c r="B13" s="239" t="s">
        <v>25</v>
      </c>
      <c r="C13" s="348"/>
      <c r="D13" s="1102">
        <v>24.2</v>
      </c>
      <c r="E13" s="680"/>
      <c r="F13" s="994"/>
      <c r="G13" s="971">
        <v>35.299999999999997</v>
      </c>
      <c r="H13" s="827"/>
      <c r="I13" s="994"/>
      <c r="J13" s="971">
        <v>49.5</v>
      </c>
      <c r="K13" s="827"/>
      <c r="L13" s="994"/>
      <c r="M13" s="971">
        <v>48.3</v>
      </c>
      <c r="N13" s="827"/>
      <c r="O13" s="994"/>
      <c r="P13" s="971">
        <v>25</v>
      </c>
      <c r="Q13" s="680"/>
      <c r="R13" s="970"/>
      <c r="S13" s="971">
        <v>157.30000000000001</v>
      </c>
      <c r="T13" s="680"/>
      <c r="U13" s="970"/>
      <c r="V13" s="971">
        <v>145.80000000000001</v>
      </c>
    </row>
    <row r="14" spans="2:23" s="25" customFormat="1" ht="14.25" x14ac:dyDescent="0.2">
      <c r="B14" s="235"/>
      <c r="C14" s="358"/>
      <c r="D14" s="1100"/>
      <c r="E14" s="677"/>
      <c r="F14" s="995"/>
      <c r="G14" s="965"/>
      <c r="H14" s="992"/>
      <c r="I14" s="995"/>
      <c r="J14" s="965"/>
      <c r="K14" s="992"/>
      <c r="L14" s="995"/>
      <c r="M14" s="965"/>
      <c r="N14" s="992"/>
      <c r="O14" s="995"/>
      <c r="P14" s="965"/>
      <c r="Q14" s="677"/>
      <c r="R14" s="966"/>
      <c r="S14" s="965"/>
      <c r="T14" s="677"/>
      <c r="U14" s="966"/>
      <c r="V14" s="965"/>
    </row>
    <row r="15" spans="2:23" s="24" customFormat="1" ht="14.25" x14ac:dyDescent="0.2">
      <c r="B15" s="236" t="s">
        <v>34</v>
      </c>
      <c r="C15" s="361"/>
      <c r="D15" s="1100">
        <v>25.9</v>
      </c>
      <c r="E15" s="679"/>
      <c r="F15" s="996"/>
      <c r="G15" s="965">
        <v>6.8</v>
      </c>
      <c r="H15" s="990"/>
      <c r="I15" s="996"/>
      <c r="J15" s="965">
        <v>-8.8000000000000007</v>
      </c>
      <c r="K15" s="997"/>
      <c r="L15" s="998"/>
      <c r="M15" s="965">
        <v>-38.9</v>
      </c>
      <c r="N15" s="997"/>
      <c r="O15" s="998"/>
      <c r="P15" s="965">
        <v>25.7</v>
      </c>
      <c r="Q15" s="679"/>
      <c r="R15" s="968"/>
      <c r="S15" s="965">
        <v>-15</v>
      </c>
      <c r="T15" s="679"/>
      <c r="U15" s="968"/>
      <c r="V15" s="965">
        <v>19.600000000000001</v>
      </c>
    </row>
    <row r="16" spans="2:23" s="25" customFormat="1" ht="14.25" x14ac:dyDescent="0.2">
      <c r="B16" s="311" t="s">
        <v>246</v>
      </c>
      <c r="C16" s="238"/>
      <c r="D16" s="1100">
        <v>-12.4</v>
      </c>
      <c r="E16" s="573"/>
      <c r="F16" s="771"/>
      <c r="G16" s="965">
        <v>-12.4</v>
      </c>
      <c r="H16" s="772"/>
      <c r="I16" s="771"/>
      <c r="J16" s="965">
        <v>0.6</v>
      </c>
      <c r="K16" s="777"/>
      <c r="L16" s="776"/>
      <c r="M16" s="965">
        <v>30.4</v>
      </c>
      <c r="N16" s="777"/>
      <c r="O16" s="776"/>
      <c r="P16" s="965">
        <v>-9.8000000000000007</v>
      </c>
      <c r="Q16" s="573"/>
      <c r="R16" s="966"/>
      <c r="S16" s="965">
        <v>6.2</v>
      </c>
      <c r="T16" s="573"/>
      <c r="U16" s="966"/>
      <c r="V16" s="965">
        <v>5.9</v>
      </c>
    </row>
    <row r="17" spans="2:23" s="25" customFormat="1" ht="14.25" x14ac:dyDescent="0.2">
      <c r="B17" s="235"/>
      <c r="C17" s="358"/>
      <c r="D17" s="1100"/>
      <c r="E17" s="677"/>
      <c r="F17" s="995"/>
      <c r="G17" s="965"/>
      <c r="H17" s="992"/>
      <c r="I17" s="995"/>
      <c r="J17" s="965"/>
      <c r="K17" s="992"/>
      <c r="L17" s="995"/>
      <c r="M17" s="965"/>
      <c r="N17" s="992"/>
      <c r="O17" s="995"/>
      <c r="P17" s="965"/>
      <c r="Q17" s="677"/>
      <c r="R17" s="966"/>
      <c r="S17" s="965"/>
      <c r="T17" s="677"/>
      <c r="U17" s="966"/>
      <c r="V17" s="965"/>
    </row>
    <row r="18" spans="2:23" s="25" customFormat="1" ht="15" x14ac:dyDescent="0.25">
      <c r="B18" s="239" t="s">
        <v>26</v>
      </c>
      <c r="C18" s="362" t="s">
        <v>1</v>
      </c>
      <c r="D18" s="1102">
        <v>37.700000000000003</v>
      </c>
      <c r="E18" s="680"/>
      <c r="F18" s="999" t="s">
        <v>1</v>
      </c>
      <c r="G18" s="971">
        <v>29.7</v>
      </c>
      <c r="H18" s="827"/>
      <c r="I18" s="999" t="s">
        <v>1</v>
      </c>
      <c r="J18" s="971">
        <v>41.3</v>
      </c>
      <c r="K18" s="827"/>
      <c r="L18" s="999" t="s">
        <v>1</v>
      </c>
      <c r="M18" s="971">
        <v>39.799999999999997</v>
      </c>
      <c r="N18" s="827"/>
      <c r="O18" s="999" t="s">
        <v>1</v>
      </c>
      <c r="P18" s="971">
        <v>40.9</v>
      </c>
      <c r="Q18" s="680"/>
      <c r="R18" s="972" t="s">
        <v>1</v>
      </c>
      <c r="S18" s="971">
        <v>148.5</v>
      </c>
      <c r="T18" s="680"/>
      <c r="U18" s="972" t="s">
        <v>1</v>
      </c>
      <c r="V18" s="971">
        <v>171.3</v>
      </c>
    </row>
    <row r="19" spans="2:23" s="25" customFormat="1" ht="14.25" x14ac:dyDescent="0.2">
      <c r="B19" s="235"/>
      <c r="C19" s="358"/>
      <c r="D19" s="1100"/>
      <c r="E19" s="677"/>
      <c r="F19" s="995"/>
      <c r="G19" s="965"/>
      <c r="H19" s="992"/>
      <c r="I19" s="995"/>
      <c r="J19" s="965"/>
      <c r="K19" s="992"/>
      <c r="L19" s="995"/>
      <c r="M19" s="965"/>
      <c r="N19" s="992"/>
      <c r="O19" s="995"/>
      <c r="P19" s="965"/>
      <c r="Q19" s="677"/>
      <c r="R19" s="966"/>
      <c r="S19" s="965"/>
      <c r="T19" s="677"/>
      <c r="U19" s="966"/>
      <c r="V19" s="965"/>
    </row>
    <row r="20" spans="2:23" s="26" customFormat="1" ht="15" x14ac:dyDescent="0.25">
      <c r="B20" s="234" t="s">
        <v>75</v>
      </c>
      <c r="C20" s="356"/>
      <c r="D20" s="1103"/>
      <c r="E20" s="673"/>
      <c r="F20" s="1001"/>
      <c r="G20" s="974"/>
      <c r="H20" s="1000"/>
      <c r="I20" s="1001"/>
      <c r="J20" s="974"/>
      <c r="K20" s="1000"/>
      <c r="L20" s="1001"/>
      <c r="M20" s="974"/>
      <c r="N20" s="1000"/>
      <c r="O20" s="1001"/>
      <c r="P20" s="974"/>
      <c r="Q20" s="673"/>
      <c r="R20" s="973"/>
      <c r="S20" s="974"/>
      <c r="T20" s="673"/>
      <c r="U20" s="973"/>
      <c r="V20" s="974"/>
    </row>
    <row r="21" spans="2:23" s="25" customFormat="1" ht="14.25" x14ac:dyDescent="0.2">
      <c r="B21" s="235"/>
      <c r="C21" s="358"/>
      <c r="D21" s="1100"/>
      <c r="E21" s="677"/>
      <c r="F21" s="995"/>
      <c r="G21" s="965"/>
      <c r="H21" s="992"/>
      <c r="I21" s="995"/>
      <c r="J21" s="965"/>
      <c r="K21" s="992"/>
      <c r="L21" s="995"/>
      <c r="M21" s="965"/>
      <c r="N21" s="992"/>
      <c r="O21" s="995"/>
      <c r="P21" s="965"/>
      <c r="Q21" s="677"/>
      <c r="R21" s="966"/>
      <c r="S21" s="965"/>
      <c r="T21" s="677"/>
      <c r="U21" s="966"/>
      <c r="V21" s="965"/>
    </row>
    <row r="22" spans="2:23" s="25" customFormat="1" ht="14.25" x14ac:dyDescent="0.2">
      <c r="B22" s="479" t="s">
        <v>328</v>
      </c>
      <c r="C22" s="238"/>
      <c r="D22" s="1100">
        <v>18.5</v>
      </c>
      <c r="E22" s="573"/>
      <c r="F22" s="771"/>
      <c r="G22" s="965">
        <v>-4</v>
      </c>
      <c r="H22" s="772"/>
      <c r="I22" s="771"/>
      <c r="J22" s="965">
        <v>4</v>
      </c>
      <c r="K22" s="777"/>
      <c r="L22" s="776"/>
      <c r="M22" s="965">
        <v>-4.8</v>
      </c>
      <c r="N22" s="777"/>
      <c r="O22" s="776"/>
      <c r="P22" s="965">
        <v>9.8000000000000007</v>
      </c>
      <c r="Q22" s="573"/>
      <c r="R22" s="966"/>
      <c r="S22" s="965">
        <v>13.7</v>
      </c>
      <c r="T22" s="573"/>
      <c r="U22" s="966"/>
      <c r="V22" s="965">
        <v>18.2</v>
      </c>
    </row>
    <row r="23" spans="2:23" s="25" customFormat="1" ht="14.25" x14ac:dyDescent="0.2">
      <c r="B23" s="237" t="s">
        <v>36</v>
      </c>
      <c r="C23" s="238"/>
      <c r="D23" s="1100">
        <v>7.6</v>
      </c>
      <c r="E23" s="573"/>
      <c r="F23" s="771"/>
      <c r="G23" s="965">
        <v>6</v>
      </c>
      <c r="H23" s="772"/>
      <c r="I23" s="771"/>
      <c r="J23" s="965">
        <v>7.7</v>
      </c>
      <c r="K23" s="777"/>
      <c r="L23" s="776"/>
      <c r="M23" s="965">
        <v>6.7</v>
      </c>
      <c r="N23" s="777"/>
      <c r="O23" s="776"/>
      <c r="P23" s="965">
        <v>7.1</v>
      </c>
      <c r="Q23" s="573"/>
      <c r="R23" s="966"/>
      <c r="S23" s="965">
        <v>28</v>
      </c>
      <c r="T23" s="573"/>
      <c r="U23" s="966"/>
      <c r="V23" s="965">
        <v>31.6</v>
      </c>
    </row>
    <row r="24" spans="2:23" s="25" customFormat="1" ht="14.25" x14ac:dyDescent="0.2">
      <c r="B24" s="235"/>
      <c r="C24" s="358"/>
      <c r="D24" s="1101"/>
      <c r="E24" s="677"/>
      <c r="F24" s="995"/>
      <c r="G24" s="964"/>
      <c r="H24" s="992"/>
      <c r="I24" s="995"/>
      <c r="J24" s="964"/>
      <c r="K24" s="992"/>
      <c r="L24" s="995"/>
      <c r="M24" s="964"/>
      <c r="N24" s="992"/>
      <c r="O24" s="995"/>
      <c r="P24" s="964"/>
      <c r="Q24" s="677"/>
      <c r="R24" s="975"/>
      <c r="S24" s="964"/>
      <c r="T24" s="677"/>
      <c r="U24" s="975"/>
      <c r="V24" s="964"/>
    </row>
    <row r="25" spans="2:23" s="24" customFormat="1" ht="15" x14ac:dyDescent="0.25">
      <c r="B25" s="363" t="s">
        <v>76</v>
      </c>
      <c r="C25" s="364"/>
      <c r="D25" s="1102">
        <v>26.1</v>
      </c>
      <c r="E25" s="682"/>
      <c r="F25" s="1003"/>
      <c r="G25" s="971">
        <v>2</v>
      </c>
      <c r="H25" s="1002"/>
      <c r="I25" s="1003"/>
      <c r="J25" s="971">
        <v>11.7</v>
      </c>
      <c r="K25" s="1002"/>
      <c r="L25" s="1003"/>
      <c r="M25" s="971">
        <v>1.9</v>
      </c>
      <c r="N25" s="1002"/>
      <c r="O25" s="1003"/>
      <c r="P25" s="971">
        <v>16.899999999999999</v>
      </c>
      <c r="Q25" s="682"/>
      <c r="R25" s="976"/>
      <c r="S25" s="971">
        <v>41.7</v>
      </c>
      <c r="T25" s="682"/>
      <c r="U25" s="976"/>
      <c r="V25" s="971">
        <v>49.8</v>
      </c>
    </row>
    <row r="26" spans="2:23" s="24" customFormat="1" ht="15" x14ac:dyDescent="0.25">
      <c r="B26" s="241"/>
      <c r="C26" s="366"/>
      <c r="D26" s="1104"/>
      <c r="E26" s="683"/>
      <c r="F26" s="1005"/>
      <c r="G26" s="978"/>
      <c r="H26" s="1004"/>
      <c r="I26" s="1005"/>
      <c r="J26" s="978"/>
      <c r="K26" s="1004"/>
      <c r="L26" s="1005"/>
      <c r="M26" s="978"/>
      <c r="N26" s="1004"/>
      <c r="O26" s="1005"/>
      <c r="P26" s="978"/>
      <c r="Q26" s="683"/>
      <c r="R26" s="977"/>
      <c r="S26" s="978"/>
      <c r="T26" s="683"/>
      <c r="U26" s="977"/>
      <c r="V26" s="978"/>
    </row>
    <row r="27" spans="2:23" s="25" customFormat="1" ht="14.25" x14ac:dyDescent="0.2">
      <c r="B27" s="235"/>
      <c r="C27" s="358"/>
      <c r="D27" s="1101"/>
      <c r="E27" s="677"/>
      <c r="F27" s="995"/>
      <c r="G27" s="964"/>
      <c r="H27" s="992"/>
      <c r="I27" s="995"/>
      <c r="J27" s="964"/>
      <c r="K27" s="992"/>
      <c r="L27" s="995"/>
      <c r="M27" s="964"/>
      <c r="N27" s="992"/>
      <c r="O27" s="995"/>
      <c r="P27" s="964"/>
      <c r="Q27" s="677"/>
      <c r="R27" s="975"/>
      <c r="S27" s="964"/>
      <c r="T27" s="677"/>
      <c r="U27" s="975"/>
      <c r="V27" s="964"/>
    </row>
    <row r="28" spans="2:23" s="24" customFormat="1" ht="15.75" thickBot="1" x14ac:dyDescent="0.3">
      <c r="B28" s="240" t="s">
        <v>329</v>
      </c>
      <c r="C28" s="367" t="s">
        <v>1</v>
      </c>
      <c r="D28" s="1105">
        <v>11.6</v>
      </c>
      <c r="E28" s="682"/>
      <c r="F28" s="1006" t="s">
        <v>1</v>
      </c>
      <c r="G28" s="980">
        <v>27.7</v>
      </c>
      <c r="H28" s="1002"/>
      <c r="I28" s="1006" t="s">
        <v>1</v>
      </c>
      <c r="J28" s="980">
        <v>29.6</v>
      </c>
      <c r="K28" s="1002"/>
      <c r="L28" s="1006" t="s">
        <v>1</v>
      </c>
      <c r="M28" s="980">
        <v>37.9</v>
      </c>
      <c r="N28" s="1002"/>
      <c r="O28" s="1006" t="s">
        <v>1</v>
      </c>
      <c r="P28" s="980">
        <v>24</v>
      </c>
      <c r="Q28" s="682"/>
      <c r="R28" s="979" t="s">
        <v>1</v>
      </c>
      <c r="S28" s="980">
        <v>106.8</v>
      </c>
      <c r="T28" s="682"/>
      <c r="U28" s="979" t="s">
        <v>1</v>
      </c>
      <c r="V28" s="980">
        <v>121.5</v>
      </c>
    </row>
    <row r="29" spans="2:23" ht="14.25" x14ac:dyDescent="0.2">
      <c r="B29" s="235"/>
      <c r="C29" s="358"/>
      <c r="D29" s="1106"/>
      <c r="E29" s="677"/>
      <c r="F29" s="995"/>
      <c r="G29" s="1007"/>
      <c r="H29" s="992"/>
      <c r="I29" s="995"/>
      <c r="J29" s="1007"/>
      <c r="K29" s="992"/>
      <c r="L29" s="995"/>
      <c r="M29" s="1007"/>
      <c r="N29" s="992"/>
      <c r="O29" s="995"/>
      <c r="P29" s="981"/>
      <c r="Q29" s="677"/>
      <c r="R29" s="966"/>
      <c r="S29" s="981"/>
      <c r="T29" s="677"/>
      <c r="U29" s="966"/>
      <c r="V29" s="981"/>
      <c r="W29" s="324"/>
    </row>
    <row r="30" spans="2:23" ht="14.25" x14ac:dyDescent="0.2">
      <c r="B30" s="235"/>
      <c r="C30" s="358"/>
      <c r="D30" s="1106"/>
      <c r="E30" s="677"/>
      <c r="F30" s="995"/>
      <c r="G30" s="1007"/>
      <c r="H30" s="992"/>
      <c r="I30" s="995"/>
      <c r="J30" s="1007"/>
      <c r="K30" s="992"/>
      <c r="L30" s="995"/>
      <c r="M30" s="981"/>
      <c r="N30" s="992"/>
      <c r="O30" s="995"/>
      <c r="P30" s="981"/>
      <c r="Q30" s="677"/>
      <c r="R30" s="966"/>
      <c r="S30" s="981"/>
      <c r="T30" s="677"/>
      <c r="U30" s="966"/>
      <c r="V30" s="981"/>
      <c r="W30" s="324"/>
    </row>
    <row r="31" spans="2:23" ht="14.25" x14ac:dyDescent="0.2">
      <c r="B31" s="242" t="s">
        <v>122</v>
      </c>
      <c r="C31" s="326"/>
      <c r="D31" s="1107">
        <v>0.49099999999999999</v>
      </c>
      <c r="E31" s="684"/>
      <c r="F31" s="1008"/>
      <c r="G31" s="1010">
        <v>-0.13500000000000001</v>
      </c>
      <c r="H31" s="824"/>
      <c r="I31" s="1008"/>
      <c r="J31" s="983">
        <v>9.7000000000000003E-2</v>
      </c>
      <c r="K31" s="824"/>
      <c r="L31" s="1008"/>
      <c r="M31" s="983">
        <v>-0.121</v>
      </c>
      <c r="N31" s="824"/>
      <c r="O31" s="1008"/>
      <c r="P31" s="983">
        <v>0.24</v>
      </c>
      <c r="Q31" s="684"/>
      <c r="R31" s="982"/>
      <c r="S31" s="983">
        <v>9.1999999999999998E-2</v>
      </c>
      <c r="T31" s="684"/>
      <c r="U31" s="982"/>
      <c r="V31" s="983">
        <v>0.106</v>
      </c>
      <c r="W31" s="1236"/>
    </row>
    <row r="32" spans="2:23" ht="14.25" x14ac:dyDescent="0.2">
      <c r="B32" s="242" t="s">
        <v>126</v>
      </c>
      <c r="C32" s="326"/>
      <c r="D32" s="1107">
        <v>0.20200000000000001</v>
      </c>
      <c r="E32" s="684"/>
      <c r="F32" s="1008"/>
      <c r="G32" s="1010">
        <v>0.20200000000000001</v>
      </c>
      <c r="H32" s="824"/>
      <c r="I32" s="1008"/>
      <c r="J32" s="983">
        <v>0.186</v>
      </c>
      <c r="K32" s="824"/>
      <c r="L32" s="1008"/>
      <c r="M32" s="983">
        <v>0.16800000000000001</v>
      </c>
      <c r="N32" s="824"/>
      <c r="O32" s="1008"/>
      <c r="P32" s="983">
        <v>0.17399999999999999</v>
      </c>
      <c r="Q32" s="684"/>
      <c r="R32" s="982"/>
      <c r="S32" s="983">
        <v>0.189</v>
      </c>
      <c r="T32" s="684"/>
      <c r="U32" s="982"/>
      <c r="V32" s="983">
        <v>0.184</v>
      </c>
      <c r="W32" s="1236"/>
    </row>
    <row r="33" spans="2:23" ht="15" thickBot="1" x14ac:dyDescent="0.25">
      <c r="B33" s="235"/>
      <c r="C33" s="492"/>
      <c r="D33" s="1108">
        <v>0.69299999999999995</v>
      </c>
      <c r="E33" s="677"/>
      <c r="F33" s="1009"/>
      <c r="G33" s="1011">
        <v>6.7000000000000004E-2</v>
      </c>
      <c r="H33" s="992"/>
      <c r="I33" s="1009"/>
      <c r="J33" s="985">
        <v>0.28299999999999997</v>
      </c>
      <c r="K33" s="992"/>
      <c r="L33" s="1009"/>
      <c r="M33" s="985">
        <v>4.7E-2</v>
      </c>
      <c r="N33" s="992"/>
      <c r="O33" s="1009"/>
      <c r="P33" s="985">
        <v>0.41399999999999998</v>
      </c>
      <c r="Q33" s="677"/>
      <c r="R33" s="984"/>
      <c r="S33" s="985">
        <v>0.28100000000000003</v>
      </c>
      <c r="T33" s="677"/>
      <c r="U33" s="984"/>
      <c r="V33" s="985">
        <v>0.28999999999999998</v>
      </c>
      <c r="W33" s="1236"/>
    </row>
  </sheetData>
  <mergeCells count="1">
    <mergeCell ref="B1:V1"/>
  </mergeCells>
  <phoneticPr fontId="17" type="noConversion"/>
  <pageMargins left="0.67" right="0.66" top="0.64" bottom="1" header="0.5" footer="0.32"/>
  <pageSetup scale="65" orientation="landscape" horizontalDpi="1200" verticalDpi="1200" r:id="rId1"/>
  <headerFooter alignWithMargins="0">
    <oddHeader>&amp;R&amp;G</oddHeader>
    <oddFooter>&amp;C&amp;11PAGE 8</oddFooter>
  </headerFooter>
  <customProperties>
    <customPr name="layoutContexts" r:id="rId2"/>
    <customPr name="SaveUndoMode"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A1" sqref="AA1"/>
    </sheetView>
  </sheetViews>
  <sheetFormatPr defaultRowHeight="12.75" x14ac:dyDescent="0.2"/>
  <cols>
    <col min="1" max="1" width="6.7109375" style="17" customWidth="1"/>
    <col min="2" max="2" width="51.140625" style="17" customWidth="1"/>
    <col min="3" max="3" width="3.140625" style="324" customWidth="1"/>
    <col min="4" max="4" width="10.42578125" style="609" customWidth="1"/>
    <col min="5" max="5" width="4.42578125" style="609" customWidth="1"/>
    <col min="6" max="6" width="3.140625" style="609" customWidth="1"/>
    <col min="7" max="7" width="10.42578125" style="609" customWidth="1"/>
    <col min="8" max="8" width="4.42578125" style="609" customWidth="1"/>
    <col min="9" max="9" width="3.140625" style="609" customWidth="1"/>
    <col min="10" max="10" width="10.42578125" style="609" customWidth="1"/>
    <col min="11" max="11" width="4.42578125" style="609" customWidth="1"/>
    <col min="12" max="12" width="3.140625" style="609" customWidth="1"/>
    <col min="13" max="13" width="10.42578125" style="609" customWidth="1"/>
    <col min="14" max="14" width="4.42578125" style="609" customWidth="1"/>
    <col min="15" max="15" width="3.140625" style="609" customWidth="1"/>
    <col min="16" max="16" width="10.42578125" style="609" customWidth="1"/>
    <col min="17" max="17" width="4.42578125" style="609" customWidth="1"/>
    <col min="18" max="18" width="3.140625" style="1024" customWidth="1"/>
    <col min="19" max="19" width="10.42578125" style="1023" customWidth="1"/>
    <col min="20" max="20" width="4.42578125" style="609" customWidth="1"/>
    <col min="21" max="21" width="3.140625" style="1024" customWidth="1"/>
    <col min="22" max="22" width="10.42578125" style="1023" customWidth="1"/>
    <col min="23" max="16384" width="9.140625" style="17"/>
  </cols>
  <sheetData>
    <row r="1" spans="2:23" s="324" customFormat="1" ht="33.75" customHeight="1" x14ac:dyDescent="0.25">
      <c r="B1" s="1393" t="s">
        <v>510</v>
      </c>
      <c r="C1" s="1393"/>
      <c r="D1" s="1393"/>
      <c r="E1" s="1393"/>
      <c r="F1" s="1393"/>
      <c r="G1" s="1393"/>
      <c r="H1" s="1393"/>
      <c r="I1" s="1393"/>
      <c r="J1" s="1393"/>
      <c r="K1" s="1393"/>
      <c r="L1" s="1393"/>
      <c r="M1" s="1393"/>
      <c r="N1" s="1393"/>
      <c r="O1" s="1393"/>
      <c r="P1" s="1393"/>
      <c r="Q1" s="1393"/>
      <c r="R1" s="1393"/>
      <c r="S1" s="1393"/>
      <c r="T1" s="1393"/>
      <c r="U1" s="1393"/>
      <c r="V1" s="1393"/>
    </row>
    <row r="2" spans="2:23" s="16" customFormat="1" ht="12.75" customHeight="1" x14ac:dyDescent="0.2">
      <c r="B2" s="243"/>
      <c r="C2" s="243"/>
      <c r="D2" s="685"/>
      <c r="E2" s="685"/>
      <c r="F2" s="685"/>
      <c r="G2" s="685"/>
      <c r="H2" s="685"/>
      <c r="I2" s="685"/>
      <c r="J2" s="685"/>
      <c r="K2" s="685"/>
      <c r="L2" s="685"/>
      <c r="M2" s="685"/>
      <c r="N2" s="685"/>
      <c r="O2" s="685"/>
      <c r="P2" s="685"/>
      <c r="Q2" s="685"/>
      <c r="R2" s="1013"/>
      <c r="S2" s="1014"/>
      <c r="T2" s="685"/>
      <c r="U2" s="1013"/>
      <c r="V2" s="1014"/>
    </row>
    <row r="3" spans="2:23" s="16" customFormat="1" ht="12.75" customHeight="1" x14ac:dyDescent="0.2">
      <c r="B3" s="233"/>
      <c r="C3" s="353"/>
      <c r="D3" s="667"/>
      <c r="E3" s="667"/>
      <c r="F3" s="667"/>
      <c r="G3" s="667"/>
      <c r="H3" s="667"/>
      <c r="I3" s="667"/>
      <c r="J3" s="667"/>
      <c r="K3" s="667"/>
      <c r="L3" s="667"/>
      <c r="M3" s="667"/>
      <c r="N3" s="667"/>
      <c r="O3" s="667"/>
      <c r="P3" s="667"/>
      <c r="Q3" s="667"/>
      <c r="R3" s="1015"/>
      <c r="S3" s="987"/>
      <c r="T3" s="667"/>
      <c r="U3" s="1015"/>
      <c r="V3" s="987"/>
    </row>
    <row r="4" spans="2:23" s="16" customFormat="1" ht="12.75" customHeight="1" x14ac:dyDescent="0.2">
      <c r="B4" s="233"/>
      <c r="C4" s="353"/>
      <c r="D4" s="667"/>
      <c r="E4" s="667"/>
      <c r="F4" s="668"/>
      <c r="G4" s="667"/>
      <c r="H4" s="667"/>
      <c r="I4" s="667"/>
      <c r="J4" s="667"/>
      <c r="K4" s="667"/>
      <c r="L4" s="668"/>
      <c r="M4" s="667"/>
      <c r="N4" s="667"/>
      <c r="O4" s="667"/>
      <c r="P4" s="667"/>
      <c r="Q4" s="667"/>
      <c r="R4" s="1015"/>
      <c r="S4" s="987"/>
      <c r="T4" s="667"/>
      <c r="U4" s="1015"/>
      <c r="V4" s="987"/>
    </row>
    <row r="5" spans="2:23" s="23" customFormat="1" ht="15" x14ac:dyDescent="0.25">
      <c r="B5" s="233"/>
      <c r="C5" s="354"/>
      <c r="D5" s="1096" t="s">
        <v>78</v>
      </c>
      <c r="E5" s="667"/>
      <c r="F5" s="988"/>
      <c r="G5" s="986" t="s">
        <v>116</v>
      </c>
      <c r="H5" s="987"/>
      <c r="I5" s="988"/>
      <c r="J5" s="986" t="s">
        <v>115</v>
      </c>
      <c r="K5" s="987"/>
      <c r="L5" s="988"/>
      <c r="M5" s="986" t="s">
        <v>114</v>
      </c>
      <c r="N5" s="987"/>
      <c r="O5" s="988"/>
      <c r="P5" s="986" t="s">
        <v>78</v>
      </c>
      <c r="Q5" s="667"/>
      <c r="R5" s="1016"/>
      <c r="S5" s="816" t="s">
        <v>77</v>
      </c>
      <c r="T5" s="667"/>
      <c r="U5" s="1016"/>
      <c r="V5" s="816" t="s">
        <v>77</v>
      </c>
    </row>
    <row r="6" spans="2:23" s="23" customFormat="1" ht="15" x14ac:dyDescent="0.25">
      <c r="B6" s="233"/>
      <c r="C6" s="325"/>
      <c r="D6" s="182">
        <v>2016</v>
      </c>
      <c r="E6" s="667"/>
      <c r="F6" s="989"/>
      <c r="G6" s="800">
        <v>2016</v>
      </c>
      <c r="H6" s="987"/>
      <c r="I6" s="989"/>
      <c r="J6" s="800">
        <v>2016</v>
      </c>
      <c r="K6" s="987"/>
      <c r="L6" s="989"/>
      <c r="M6" s="800">
        <v>2016</v>
      </c>
      <c r="N6" s="987"/>
      <c r="O6" s="989"/>
      <c r="P6" s="800">
        <v>2015</v>
      </c>
      <c r="Q6" s="667"/>
      <c r="R6" s="1017"/>
      <c r="S6" s="800">
        <v>2016</v>
      </c>
      <c r="T6" s="667"/>
      <c r="U6" s="1017"/>
      <c r="V6" s="800">
        <v>2015</v>
      </c>
    </row>
    <row r="7" spans="2:23" s="16" customFormat="1" ht="14.25" x14ac:dyDescent="0.2">
      <c r="B7" s="233"/>
      <c r="C7" s="354"/>
      <c r="D7" s="1097"/>
      <c r="E7" s="667"/>
      <c r="F7" s="988"/>
      <c r="G7" s="987"/>
      <c r="H7" s="987"/>
      <c r="I7" s="988"/>
      <c r="J7" s="987"/>
      <c r="K7" s="987"/>
      <c r="L7" s="988"/>
      <c r="M7" s="987"/>
      <c r="N7" s="987"/>
      <c r="O7" s="988"/>
      <c r="P7" s="987"/>
      <c r="Q7" s="667"/>
      <c r="R7" s="1015"/>
      <c r="S7" s="987"/>
      <c r="T7" s="667"/>
      <c r="U7" s="1015"/>
      <c r="V7" s="987"/>
    </row>
    <row r="8" spans="2:23" s="22" customFormat="1" ht="15.75" x14ac:dyDescent="0.25">
      <c r="B8" s="355" t="s">
        <v>205</v>
      </c>
      <c r="C8" s="356"/>
      <c r="D8" s="1117"/>
      <c r="E8" s="673"/>
      <c r="F8" s="1001"/>
      <c r="G8" s="1019"/>
      <c r="H8" s="1000"/>
      <c r="I8" s="1001"/>
      <c r="J8" s="1019"/>
      <c r="K8" s="1000"/>
      <c r="L8" s="1001"/>
      <c r="M8" s="1019"/>
      <c r="N8" s="1000"/>
      <c r="O8" s="1001"/>
      <c r="P8" s="1019"/>
      <c r="Q8" s="673"/>
      <c r="R8" s="1018"/>
      <c r="S8" s="1019"/>
      <c r="T8" s="673"/>
      <c r="U8" s="1018"/>
      <c r="V8" s="1019"/>
    </row>
    <row r="9" spans="2:23" ht="14.25" x14ac:dyDescent="0.2">
      <c r="B9" s="235"/>
      <c r="C9" s="358"/>
      <c r="D9" s="1118"/>
      <c r="E9" s="677"/>
      <c r="F9" s="995"/>
      <c r="G9" s="1020"/>
      <c r="H9" s="992"/>
      <c r="I9" s="995"/>
      <c r="J9" s="1020"/>
      <c r="K9" s="992"/>
      <c r="L9" s="995"/>
      <c r="M9" s="1020"/>
      <c r="N9" s="992"/>
      <c r="O9" s="995"/>
      <c r="P9" s="1020"/>
      <c r="Q9" s="677"/>
      <c r="R9" s="966"/>
      <c r="S9" s="1020"/>
      <c r="T9" s="677"/>
      <c r="U9" s="966"/>
      <c r="V9" s="1020"/>
      <c r="W9" s="324"/>
    </row>
    <row r="10" spans="2:23" s="24" customFormat="1" ht="14.25" x14ac:dyDescent="0.2">
      <c r="B10" s="236" t="s">
        <v>23</v>
      </c>
      <c r="C10" s="360" t="s">
        <v>1</v>
      </c>
      <c r="D10" s="1100">
        <v>23.6</v>
      </c>
      <c r="E10" s="679"/>
      <c r="F10" s="991" t="s">
        <v>1</v>
      </c>
      <c r="G10" s="965">
        <v>14.1</v>
      </c>
      <c r="H10" s="990"/>
      <c r="I10" s="991" t="s">
        <v>1</v>
      </c>
      <c r="J10" s="965">
        <v>57.5</v>
      </c>
      <c r="K10" s="990"/>
      <c r="L10" s="991" t="s">
        <v>1</v>
      </c>
      <c r="M10" s="965">
        <v>30.8</v>
      </c>
      <c r="N10" s="990"/>
      <c r="O10" s="991" t="s">
        <v>1</v>
      </c>
      <c r="P10" s="965">
        <v>15</v>
      </c>
      <c r="Q10" s="679"/>
      <c r="R10" s="968" t="s">
        <v>1</v>
      </c>
      <c r="S10" s="965">
        <v>126</v>
      </c>
      <c r="T10" s="679"/>
      <c r="U10" s="968" t="s">
        <v>1</v>
      </c>
      <c r="V10" s="965">
        <v>112</v>
      </c>
    </row>
    <row r="11" spans="2:23" s="25" customFormat="1" ht="14.25" x14ac:dyDescent="0.2">
      <c r="B11" s="237" t="s">
        <v>33</v>
      </c>
      <c r="C11" s="238"/>
      <c r="D11" s="1100">
        <v>0.5</v>
      </c>
      <c r="E11" s="573"/>
      <c r="F11" s="771"/>
      <c r="G11" s="965">
        <v>-3</v>
      </c>
      <c r="H11" s="772"/>
      <c r="I11" s="771"/>
      <c r="J11" s="965">
        <v>-16</v>
      </c>
      <c r="K11" s="772"/>
      <c r="L11" s="771"/>
      <c r="M11" s="965">
        <v>-21.7</v>
      </c>
      <c r="N11" s="772"/>
      <c r="O11" s="771"/>
      <c r="P11" s="965">
        <v>2.1</v>
      </c>
      <c r="Q11" s="573"/>
      <c r="R11" s="966"/>
      <c r="S11" s="965">
        <v>-40.200000000000003</v>
      </c>
      <c r="T11" s="573"/>
      <c r="U11" s="966"/>
      <c r="V11" s="965">
        <v>-30.6</v>
      </c>
    </row>
    <row r="12" spans="2:23" s="25" customFormat="1" ht="14.25" x14ac:dyDescent="0.2">
      <c r="B12" s="235"/>
      <c r="C12" s="358"/>
      <c r="D12" s="1101"/>
      <c r="E12" s="677"/>
      <c r="F12" s="993"/>
      <c r="G12" s="964"/>
      <c r="H12" s="992"/>
      <c r="I12" s="993"/>
      <c r="J12" s="964"/>
      <c r="K12" s="992"/>
      <c r="L12" s="993"/>
      <c r="M12" s="964"/>
      <c r="N12" s="992"/>
      <c r="O12" s="993"/>
      <c r="P12" s="964"/>
      <c r="Q12" s="677"/>
      <c r="R12" s="969"/>
      <c r="S12" s="964"/>
      <c r="T12" s="677"/>
      <c r="U12" s="969"/>
      <c r="V12" s="964"/>
    </row>
    <row r="13" spans="2:23" s="25" customFormat="1" ht="15" x14ac:dyDescent="0.25">
      <c r="B13" s="239" t="s">
        <v>25</v>
      </c>
      <c r="C13" s="368"/>
      <c r="D13" s="1102">
        <v>24.1</v>
      </c>
      <c r="E13" s="680"/>
      <c r="F13" s="994"/>
      <c r="G13" s="971">
        <v>11.1</v>
      </c>
      <c r="H13" s="827"/>
      <c r="I13" s="994"/>
      <c r="J13" s="971">
        <v>41.5</v>
      </c>
      <c r="K13" s="827"/>
      <c r="L13" s="994"/>
      <c r="M13" s="971">
        <v>9.1</v>
      </c>
      <c r="N13" s="827"/>
      <c r="O13" s="994"/>
      <c r="P13" s="971">
        <v>17.100000000000001</v>
      </c>
      <c r="Q13" s="680"/>
      <c r="R13" s="970"/>
      <c r="S13" s="971">
        <v>85.8</v>
      </c>
      <c r="T13" s="680"/>
      <c r="U13" s="970"/>
      <c r="V13" s="971">
        <v>81.400000000000006</v>
      </c>
    </row>
    <row r="14" spans="2:23" s="25" customFormat="1" ht="14.25" x14ac:dyDescent="0.2">
      <c r="B14" s="235"/>
      <c r="C14" s="358"/>
      <c r="D14" s="1100"/>
      <c r="E14" s="677"/>
      <c r="F14" s="995"/>
      <c r="G14" s="965"/>
      <c r="H14" s="992"/>
      <c r="I14" s="995"/>
      <c r="J14" s="965"/>
      <c r="K14" s="992"/>
      <c r="L14" s="995"/>
      <c r="M14" s="965"/>
      <c r="N14" s="992"/>
      <c r="O14" s="995"/>
      <c r="P14" s="965"/>
      <c r="Q14" s="677"/>
      <c r="R14" s="966"/>
      <c r="S14" s="965"/>
      <c r="T14" s="677"/>
      <c r="U14" s="966"/>
      <c r="V14" s="965"/>
    </row>
    <row r="15" spans="2:23" s="25" customFormat="1" ht="14.25" x14ac:dyDescent="0.2">
      <c r="B15" s="236" t="s">
        <v>34</v>
      </c>
      <c r="C15" s="361"/>
      <c r="D15" s="1100">
        <v>14</v>
      </c>
      <c r="E15" s="679"/>
      <c r="F15" s="996"/>
      <c r="G15" s="965">
        <v>20.399999999999999</v>
      </c>
      <c r="H15" s="990"/>
      <c r="I15" s="996"/>
      <c r="J15" s="965">
        <v>-25.4</v>
      </c>
      <c r="K15" s="990"/>
      <c r="L15" s="996"/>
      <c r="M15" s="965">
        <v>11.9</v>
      </c>
      <c r="N15" s="990"/>
      <c r="O15" s="996"/>
      <c r="P15" s="965">
        <v>16.3</v>
      </c>
      <c r="Q15" s="679"/>
      <c r="R15" s="968"/>
      <c r="S15" s="965">
        <v>20.9</v>
      </c>
      <c r="T15" s="679"/>
      <c r="U15" s="968"/>
      <c r="V15" s="965">
        <v>48.6</v>
      </c>
    </row>
    <row r="16" spans="2:23" s="27" customFormat="1" ht="14.25" x14ac:dyDescent="0.2">
      <c r="B16" s="311" t="s">
        <v>246</v>
      </c>
      <c r="C16" s="238"/>
      <c r="D16" s="1100">
        <v>-9</v>
      </c>
      <c r="E16" s="573"/>
      <c r="F16" s="771"/>
      <c r="G16" s="965">
        <v>-8.6999999999999993</v>
      </c>
      <c r="H16" s="772"/>
      <c r="I16" s="771"/>
      <c r="J16" s="965">
        <v>2.8</v>
      </c>
      <c r="K16" s="772"/>
      <c r="L16" s="771"/>
      <c r="M16" s="965">
        <v>13.7</v>
      </c>
      <c r="N16" s="772"/>
      <c r="O16" s="771"/>
      <c r="P16" s="965">
        <v>-8.6999999999999993</v>
      </c>
      <c r="Q16" s="573"/>
      <c r="R16" s="966"/>
      <c r="S16" s="965">
        <v>-1.2</v>
      </c>
      <c r="T16" s="573"/>
      <c r="U16" s="966"/>
      <c r="V16" s="965">
        <v>-3.5</v>
      </c>
    </row>
    <row r="17" spans="2:23" s="25" customFormat="1" ht="14.25" x14ac:dyDescent="0.2">
      <c r="B17" s="235"/>
      <c r="C17" s="358"/>
      <c r="D17" s="1100"/>
      <c r="E17" s="677"/>
      <c r="F17" s="995"/>
      <c r="G17" s="965"/>
      <c r="H17" s="992"/>
      <c r="I17" s="995"/>
      <c r="J17" s="965"/>
      <c r="K17" s="992"/>
      <c r="L17" s="995"/>
      <c r="M17" s="965"/>
      <c r="N17" s="992"/>
      <c r="O17" s="995"/>
      <c r="P17" s="965"/>
      <c r="Q17" s="677"/>
      <c r="R17" s="966"/>
      <c r="S17" s="965"/>
      <c r="T17" s="677"/>
      <c r="U17" s="966"/>
      <c r="V17" s="965"/>
    </row>
    <row r="18" spans="2:23" s="25" customFormat="1" ht="15" x14ac:dyDescent="0.25">
      <c r="B18" s="239" t="s">
        <v>26</v>
      </c>
      <c r="C18" s="362" t="s">
        <v>1</v>
      </c>
      <c r="D18" s="1102">
        <v>29.1</v>
      </c>
      <c r="E18" s="680"/>
      <c r="F18" s="999" t="s">
        <v>1</v>
      </c>
      <c r="G18" s="971">
        <v>22.8</v>
      </c>
      <c r="H18" s="827"/>
      <c r="I18" s="999" t="s">
        <v>1</v>
      </c>
      <c r="J18" s="971">
        <v>18.899999999999999</v>
      </c>
      <c r="K18" s="827"/>
      <c r="L18" s="999" t="s">
        <v>1</v>
      </c>
      <c r="M18" s="971">
        <v>34.700000000000003</v>
      </c>
      <c r="N18" s="827"/>
      <c r="O18" s="999" t="s">
        <v>1</v>
      </c>
      <c r="P18" s="971">
        <v>24.7</v>
      </c>
      <c r="Q18" s="680"/>
      <c r="R18" s="972" t="s">
        <v>1</v>
      </c>
      <c r="S18" s="971">
        <v>105.5</v>
      </c>
      <c r="T18" s="680"/>
      <c r="U18" s="972" t="s">
        <v>1</v>
      </c>
      <c r="V18" s="971">
        <v>126.5</v>
      </c>
    </row>
    <row r="19" spans="2:23" s="25" customFormat="1" ht="14.25" x14ac:dyDescent="0.2">
      <c r="B19" s="235"/>
      <c r="C19" s="358"/>
      <c r="D19" s="1100"/>
      <c r="E19" s="677"/>
      <c r="F19" s="995"/>
      <c r="G19" s="965"/>
      <c r="H19" s="992"/>
      <c r="I19" s="995"/>
      <c r="J19" s="965"/>
      <c r="K19" s="992"/>
      <c r="L19" s="995"/>
      <c r="M19" s="965"/>
      <c r="N19" s="992"/>
      <c r="O19" s="995"/>
      <c r="P19" s="965"/>
      <c r="Q19" s="677"/>
      <c r="R19" s="966"/>
      <c r="S19" s="965"/>
      <c r="T19" s="677"/>
      <c r="U19" s="966"/>
      <c r="V19" s="965"/>
    </row>
    <row r="20" spans="2:23" s="26" customFormat="1" ht="15" x14ac:dyDescent="0.25">
      <c r="B20" s="234" t="s">
        <v>75</v>
      </c>
      <c r="C20" s="356"/>
      <c r="D20" s="1103"/>
      <c r="E20" s="673"/>
      <c r="F20" s="1001"/>
      <c r="G20" s="974"/>
      <c r="H20" s="1000"/>
      <c r="I20" s="1001"/>
      <c r="J20" s="974"/>
      <c r="K20" s="1000"/>
      <c r="L20" s="1001"/>
      <c r="M20" s="974"/>
      <c r="N20" s="1000"/>
      <c r="O20" s="1001"/>
      <c r="P20" s="974"/>
      <c r="Q20" s="673"/>
      <c r="R20" s="973"/>
      <c r="S20" s="974"/>
      <c r="T20" s="673"/>
      <c r="U20" s="973"/>
      <c r="V20" s="974"/>
    </row>
    <row r="21" spans="2:23" s="25" customFormat="1" ht="14.25" x14ac:dyDescent="0.2">
      <c r="B21" s="235"/>
      <c r="C21" s="358"/>
      <c r="D21" s="1100"/>
      <c r="E21" s="677"/>
      <c r="F21" s="995"/>
      <c r="G21" s="965"/>
      <c r="H21" s="992"/>
      <c r="I21" s="995"/>
      <c r="J21" s="965"/>
      <c r="K21" s="992"/>
      <c r="L21" s="995"/>
      <c r="M21" s="965"/>
      <c r="N21" s="992"/>
      <c r="O21" s="995"/>
      <c r="P21" s="965"/>
      <c r="Q21" s="677"/>
      <c r="R21" s="966"/>
      <c r="S21" s="965"/>
      <c r="T21" s="677"/>
      <c r="U21" s="966"/>
      <c r="V21" s="965"/>
    </row>
    <row r="22" spans="2:23" s="25" customFormat="1" ht="14.25" x14ac:dyDescent="0.2">
      <c r="B22" s="479" t="s">
        <v>328</v>
      </c>
      <c r="C22" s="238"/>
      <c r="D22" s="1100">
        <v>6.4</v>
      </c>
      <c r="E22" s="573"/>
      <c r="F22" s="771"/>
      <c r="G22" s="965">
        <v>3.8</v>
      </c>
      <c r="H22" s="772"/>
      <c r="I22" s="771"/>
      <c r="J22" s="965">
        <v>10.4</v>
      </c>
      <c r="K22" s="772"/>
      <c r="L22" s="771"/>
      <c r="M22" s="965">
        <v>20.9</v>
      </c>
      <c r="N22" s="772"/>
      <c r="O22" s="771"/>
      <c r="P22" s="965">
        <v>-6.5</v>
      </c>
      <c r="Q22" s="573"/>
      <c r="R22" s="966"/>
      <c r="S22" s="965">
        <v>41.5</v>
      </c>
      <c r="T22" s="573"/>
      <c r="U22" s="966"/>
      <c r="V22" s="965">
        <v>46.8</v>
      </c>
    </row>
    <row r="23" spans="2:23" s="25" customFormat="1" ht="14.25" x14ac:dyDescent="0.2">
      <c r="B23" s="237" t="s">
        <v>36</v>
      </c>
      <c r="C23" s="238"/>
      <c r="D23" s="1100">
        <v>12.5</v>
      </c>
      <c r="E23" s="573"/>
      <c r="F23" s="771"/>
      <c r="G23" s="965">
        <v>10.5</v>
      </c>
      <c r="H23" s="772"/>
      <c r="I23" s="771"/>
      <c r="J23" s="965">
        <v>11.2</v>
      </c>
      <c r="K23" s="772"/>
      <c r="L23" s="771"/>
      <c r="M23" s="965">
        <v>13.4</v>
      </c>
      <c r="N23" s="772"/>
      <c r="O23" s="771"/>
      <c r="P23" s="965">
        <v>9.1999999999999993</v>
      </c>
      <c r="Q23" s="573"/>
      <c r="R23" s="966"/>
      <c r="S23" s="965">
        <v>47.6</v>
      </c>
      <c r="T23" s="573"/>
      <c r="U23" s="966"/>
      <c r="V23" s="965">
        <v>47.3</v>
      </c>
    </row>
    <row r="24" spans="2:23" s="25" customFormat="1" ht="14.25" x14ac:dyDescent="0.2">
      <c r="B24" s="235"/>
      <c r="C24" s="358"/>
      <c r="D24" s="1101"/>
      <c r="E24" s="677"/>
      <c r="F24" s="995"/>
      <c r="G24" s="964"/>
      <c r="H24" s="992"/>
      <c r="I24" s="995"/>
      <c r="J24" s="964"/>
      <c r="K24" s="992"/>
      <c r="L24" s="995"/>
      <c r="M24" s="964"/>
      <c r="N24" s="992"/>
      <c r="O24" s="995"/>
      <c r="P24" s="964"/>
      <c r="Q24" s="677"/>
      <c r="R24" s="975"/>
      <c r="S24" s="964"/>
      <c r="T24" s="677"/>
      <c r="U24" s="975"/>
      <c r="V24" s="964"/>
    </row>
    <row r="25" spans="2:23" s="24" customFormat="1" ht="15" x14ac:dyDescent="0.25">
      <c r="B25" s="240" t="s">
        <v>76</v>
      </c>
      <c r="C25" s="364"/>
      <c r="D25" s="1102">
        <v>18.899999999999999</v>
      </c>
      <c r="E25" s="682"/>
      <c r="F25" s="1003"/>
      <c r="G25" s="971">
        <v>14.3</v>
      </c>
      <c r="H25" s="1002"/>
      <c r="I25" s="1003"/>
      <c r="J25" s="971">
        <v>21.6</v>
      </c>
      <c r="K25" s="1002"/>
      <c r="L25" s="1003"/>
      <c r="M25" s="971">
        <v>34.299999999999997</v>
      </c>
      <c r="N25" s="1002"/>
      <c r="O25" s="1003"/>
      <c r="P25" s="971">
        <v>2.7</v>
      </c>
      <c r="Q25" s="682"/>
      <c r="R25" s="976"/>
      <c r="S25" s="971">
        <v>89.1</v>
      </c>
      <c r="T25" s="682"/>
      <c r="U25" s="976"/>
      <c r="V25" s="971">
        <v>94.1</v>
      </c>
    </row>
    <row r="26" spans="2:23" s="24" customFormat="1" ht="15" x14ac:dyDescent="0.25">
      <c r="B26" s="241"/>
      <c r="C26" s="366"/>
      <c r="D26" s="1104"/>
      <c r="E26" s="683"/>
      <c r="F26" s="1005"/>
      <c r="G26" s="978"/>
      <c r="H26" s="1004"/>
      <c r="I26" s="1005"/>
      <c r="J26" s="978"/>
      <c r="K26" s="1004"/>
      <c r="L26" s="1005"/>
      <c r="M26" s="978"/>
      <c r="N26" s="1004"/>
      <c r="O26" s="1005"/>
      <c r="P26" s="978"/>
      <c r="Q26" s="683"/>
      <c r="R26" s="977"/>
      <c r="S26" s="978"/>
      <c r="T26" s="683"/>
      <c r="U26" s="977"/>
      <c r="V26" s="978"/>
    </row>
    <row r="27" spans="2:23" s="25" customFormat="1" ht="14.25" x14ac:dyDescent="0.2">
      <c r="B27" s="235"/>
      <c r="C27" s="358"/>
      <c r="D27" s="1101"/>
      <c r="E27" s="677"/>
      <c r="F27" s="995"/>
      <c r="G27" s="964"/>
      <c r="H27" s="992"/>
      <c r="I27" s="995"/>
      <c r="J27" s="964"/>
      <c r="K27" s="992"/>
      <c r="L27" s="995"/>
      <c r="M27" s="964"/>
      <c r="N27" s="992"/>
      <c r="O27" s="995"/>
      <c r="P27" s="964"/>
      <c r="Q27" s="677"/>
      <c r="R27" s="975"/>
      <c r="S27" s="964"/>
      <c r="T27" s="677"/>
      <c r="U27" s="975"/>
      <c r="V27" s="964"/>
    </row>
    <row r="28" spans="2:23" s="24" customFormat="1" ht="15.75" thickBot="1" x14ac:dyDescent="0.3">
      <c r="B28" s="363" t="s">
        <v>537</v>
      </c>
      <c r="C28" s="367" t="s">
        <v>1</v>
      </c>
      <c r="D28" s="1105">
        <v>10.199999999999999</v>
      </c>
      <c r="E28" s="682"/>
      <c r="F28" s="1006" t="s">
        <v>1</v>
      </c>
      <c r="G28" s="980">
        <v>8.5</v>
      </c>
      <c r="H28" s="1002"/>
      <c r="I28" s="1006" t="s">
        <v>1</v>
      </c>
      <c r="J28" s="980">
        <v>-2.7</v>
      </c>
      <c r="K28" s="1002"/>
      <c r="L28" s="1006" t="s">
        <v>1</v>
      </c>
      <c r="M28" s="980">
        <v>0.4</v>
      </c>
      <c r="N28" s="1002"/>
      <c r="O28" s="1006" t="s">
        <v>1</v>
      </c>
      <c r="P28" s="980">
        <v>22</v>
      </c>
      <c r="Q28" s="682"/>
      <c r="R28" s="979" t="s">
        <v>1</v>
      </c>
      <c r="S28" s="980">
        <v>16.399999999999999</v>
      </c>
      <c r="T28" s="682"/>
      <c r="U28" s="979" t="s">
        <v>1</v>
      </c>
      <c r="V28" s="980">
        <v>32.4</v>
      </c>
    </row>
    <row r="29" spans="2:23" ht="14.25" x14ac:dyDescent="0.2">
      <c r="B29" s="235"/>
      <c r="C29" s="358"/>
      <c r="D29" s="1106"/>
      <c r="E29" s="677"/>
      <c r="F29" s="995"/>
      <c r="G29" s="1007"/>
      <c r="H29" s="992"/>
      <c r="I29" s="995"/>
      <c r="J29" s="1007"/>
      <c r="K29" s="992"/>
      <c r="L29" s="995"/>
      <c r="M29" s="981"/>
      <c r="N29" s="992"/>
      <c r="O29" s="995"/>
      <c r="P29" s="981"/>
      <c r="Q29" s="677"/>
      <c r="R29" s="966"/>
      <c r="S29" s="981"/>
      <c r="T29" s="677"/>
      <c r="U29" s="966"/>
      <c r="V29" s="981"/>
      <c r="W29" s="324"/>
    </row>
    <row r="30" spans="2:23" ht="14.25" x14ac:dyDescent="0.2">
      <c r="B30" s="235"/>
      <c r="C30" s="358"/>
      <c r="D30" s="1119"/>
      <c r="E30" s="677"/>
      <c r="F30" s="995"/>
      <c r="G30" s="981"/>
      <c r="H30" s="992"/>
      <c r="I30" s="995"/>
      <c r="J30" s="981"/>
      <c r="K30" s="992"/>
      <c r="L30" s="995"/>
      <c r="M30" s="981"/>
      <c r="N30" s="992"/>
      <c r="O30" s="995"/>
      <c r="P30" s="981"/>
      <c r="Q30" s="677"/>
      <c r="R30" s="966"/>
      <c r="S30" s="981"/>
      <c r="T30" s="677"/>
      <c r="U30" s="966"/>
      <c r="V30" s="981"/>
      <c r="W30" s="324"/>
    </row>
    <row r="31" spans="2:23" ht="14.25" x14ac:dyDescent="0.2">
      <c r="B31" s="242" t="s">
        <v>122</v>
      </c>
      <c r="C31" s="326"/>
      <c r="D31" s="1107">
        <v>0.22</v>
      </c>
      <c r="E31" s="684"/>
      <c r="F31" s="1008"/>
      <c r="G31" s="983">
        <v>0.16700000000000001</v>
      </c>
      <c r="H31" s="824"/>
      <c r="I31" s="1008"/>
      <c r="J31" s="983">
        <v>0.55000000000000004</v>
      </c>
      <c r="K31" s="824"/>
      <c r="L31" s="1008"/>
      <c r="M31" s="983">
        <v>0.60199999999999998</v>
      </c>
      <c r="N31" s="824"/>
      <c r="O31" s="1008"/>
      <c r="P31" s="983">
        <v>-0.26300000000000001</v>
      </c>
      <c r="Q31" s="684"/>
      <c r="R31" s="982"/>
      <c r="S31" s="983">
        <v>0.39300000000000002</v>
      </c>
      <c r="T31" s="684"/>
      <c r="U31" s="982"/>
      <c r="V31" s="983">
        <v>0.37</v>
      </c>
      <c r="W31" s="1236"/>
    </row>
    <row r="32" spans="2:23" ht="14.25" x14ac:dyDescent="0.2">
      <c r="B32" s="242" t="s">
        <v>126</v>
      </c>
      <c r="C32" s="326"/>
      <c r="D32" s="1107">
        <v>0.43</v>
      </c>
      <c r="E32" s="684"/>
      <c r="F32" s="1008"/>
      <c r="G32" s="983">
        <v>0.46100000000000002</v>
      </c>
      <c r="H32" s="824"/>
      <c r="I32" s="1008"/>
      <c r="J32" s="983">
        <v>0.59299999999999997</v>
      </c>
      <c r="K32" s="824"/>
      <c r="L32" s="1008"/>
      <c r="M32" s="983">
        <v>0.38600000000000001</v>
      </c>
      <c r="N32" s="824"/>
      <c r="O32" s="1008"/>
      <c r="P32" s="983">
        <v>0.372</v>
      </c>
      <c r="Q32" s="684"/>
      <c r="R32" s="982"/>
      <c r="S32" s="983">
        <v>0.45100000000000001</v>
      </c>
      <c r="T32" s="684"/>
      <c r="U32" s="982"/>
      <c r="V32" s="983">
        <v>0.374</v>
      </c>
      <c r="W32" s="1236"/>
    </row>
    <row r="33" spans="2:23" ht="15" thickBot="1" x14ac:dyDescent="0.25">
      <c r="B33" s="235"/>
      <c r="C33" s="492"/>
      <c r="D33" s="1108">
        <v>0.65</v>
      </c>
      <c r="E33" s="677"/>
      <c r="F33" s="1009"/>
      <c r="G33" s="985">
        <v>0.628</v>
      </c>
      <c r="H33" s="992"/>
      <c r="I33" s="1009"/>
      <c r="J33" s="985">
        <v>1.143</v>
      </c>
      <c r="K33" s="992"/>
      <c r="L33" s="1009"/>
      <c r="M33" s="985">
        <v>0.98799999999999999</v>
      </c>
      <c r="N33" s="992"/>
      <c r="O33" s="1009"/>
      <c r="P33" s="985">
        <v>0.109</v>
      </c>
      <c r="Q33" s="677"/>
      <c r="R33" s="984"/>
      <c r="S33" s="985">
        <v>0.84399999999999997</v>
      </c>
      <c r="T33" s="677"/>
      <c r="U33" s="984"/>
      <c r="V33" s="985">
        <v>0.74399999999999999</v>
      </c>
      <c r="W33" s="1236"/>
    </row>
    <row r="34" spans="2:23" x14ac:dyDescent="0.2">
      <c r="Q34" s="611"/>
      <c r="R34" s="1021"/>
      <c r="S34" s="1022"/>
      <c r="T34" s="611"/>
      <c r="U34" s="1021"/>
      <c r="V34" s="1022"/>
    </row>
  </sheetData>
  <mergeCells count="1">
    <mergeCell ref="B1:V1"/>
  </mergeCells>
  <phoneticPr fontId="17" type="noConversion"/>
  <pageMargins left="0.71" right="0.65" top="0.64" bottom="1" header="0.5" footer="0.33"/>
  <pageSetup scale="65" orientation="landscape" horizontalDpi="1200" verticalDpi="1200" r:id="rId1"/>
  <headerFooter alignWithMargins="0">
    <oddHeader>&amp;R&amp;G</oddHeader>
    <oddFooter>&amp;C&amp;11PAGE 9</oddFooter>
  </headerFooter>
  <customProperties>
    <customPr name="layoutContexts" r:id="rId2"/>
    <customPr name="SaveUndoMode" r:id="rId3"/>
  </customProperties>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A1" sqref="AA1"/>
    </sheetView>
  </sheetViews>
  <sheetFormatPr defaultRowHeight="12.75" x14ac:dyDescent="0.2"/>
  <cols>
    <col min="1" max="1" width="6.7109375" style="17" customWidth="1"/>
    <col min="2" max="2" width="51.140625" style="17" customWidth="1"/>
    <col min="3" max="3" width="3.140625" style="324" customWidth="1"/>
    <col min="4" max="4" width="10.42578125" style="609" customWidth="1"/>
    <col min="5" max="5" width="4.42578125" style="609" customWidth="1"/>
    <col min="6" max="6" width="3.140625" style="614" customWidth="1"/>
    <col min="7" max="7" width="10.42578125" style="663" customWidth="1"/>
    <col min="8" max="8" width="4.42578125" style="609" customWidth="1"/>
    <col min="9" max="9" width="3.140625" style="609" customWidth="1"/>
    <col min="10" max="10" width="10.42578125" style="609" customWidth="1"/>
    <col min="11" max="11" width="4.42578125" style="609" customWidth="1"/>
    <col min="12" max="12" width="3.140625" style="614" customWidth="1"/>
    <col min="13" max="13" width="10.42578125" style="663" customWidth="1"/>
    <col min="14" max="14" width="4.42578125" style="609" customWidth="1"/>
    <col min="15" max="15" width="3.140625" style="614" customWidth="1"/>
    <col min="16" max="16" width="10.42578125" style="663" customWidth="1"/>
    <col min="17" max="17" width="4.42578125" style="609" customWidth="1"/>
    <col min="18" max="18" width="3.140625" style="1024" customWidth="1"/>
    <col min="19" max="19" width="10.42578125" style="1023" customWidth="1"/>
    <col min="20" max="20" width="4.42578125" style="609" customWidth="1"/>
    <col min="21" max="21" width="3.140625" style="1024" customWidth="1"/>
    <col min="22" max="22" width="10.42578125" style="1023" customWidth="1"/>
    <col min="23" max="16384" width="9.140625" style="17"/>
  </cols>
  <sheetData>
    <row r="1" spans="2:23" s="324" customFormat="1" ht="33.75" customHeight="1" x14ac:dyDescent="0.25">
      <c r="B1" s="1393" t="s">
        <v>511</v>
      </c>
      <c r="C1" s="1393"/>
      <c r="D1" s="1393"/>
      <c r="E1" s="1393"/>
      <c r="F1" s="1393"/>
      <c r="G1" s="1393"/>
      <c r="H1" s="1393"/>
      <c r="I1" s="1393"/>
      <c r="J1" s="1393"/>
      <c r="K1" s="1393"/>
      <c r="L1" s="1393"/>
      <c r="M1" s="1393"/>
      <c r="N1" s="1393"/>
      <c r="O1" s="1393"/>
      <c r="P1" s="1393"/>
      <c r="Q1" s="1393"/>
      <c r="R1" s="1393"/>
      <c r="S1" s="1393"/>
      <c r="T1" s="1393"/>
      <c r="U1" s="1393"/>
      <c r="V1" s="1393"/>
    </row>
    <row r="2" spans="2:23" s="16" customFormat="1" ht="12.75" customHeight="1" x14ac:dyDescent="0.2">
      <c r="B2" s="38"/>
      <c r="C2" s="38"/>
      <c r="D2" s="641"/>
      <c r="E2" s="641"/>
      <c r="F2" s="686"/>
      <c r="G2" s="641"/>
      <c r="H2" s="641"/>
      <c r="I2" s="641"/>
      <c r="J2" s="641"/>
      <c r="K2" s="641"/>
      <c r="L2" s="686"/>
      <c r="M2" s="641"/>
      <c r="N2" s="641"/>
      <c r="O2" s="686"/>
      <c r="P2" s="641"/>
      <c r="Q2" s="641"/>
      <c r="R2" s="1025"/>
      <c r="S2" s="1012"/>
      <c r="T2" s="641"/>
      <c r="U2" s="1025"/>
      <c r="V2" s="1012"/>
    </row>
    <row r="3" spans="2:23" s="16" customFormat="1" ht="12.75" customHeight="1" x14ac:dyDescent="0.2">
      <c r="D3" s="597"/>
      <c r="E3" s="597"/>
      <c r="F3" s="600"/>
      <c r="G3" s="597"/>
      <c r="H3" s="597"/>
      <c r="I3" s="597"/>
      <c r="J3" s="597"/>
      <c r="K3" s="597"/>
      <c r="L3" s="600"/>
      <c r="M3" s="597"/>
      <c r="N3" s="597"/>
      <c r="O3" s="600"/>
      <c r="P3" s="597"/>
      <c r="Q3" s="597"/>
      <c r="R3" s="1026"/>
      <c r="S3" s="894"/>
      <c r="T3" s="597"/>
      <c r="U3" s="1026"/>
      <c r="V3" s="894"/>
    </row>
    <row r="4" spans="2:23" s="16" customFormat="1" ht="12.75" customHeight="1" x14ac:dyDescent="0.2">
      <c r="D4" s="597"/>
      <c r="E4" s="597"/>
      <c r="F4" s="600"/>
      <c r="G4" s="597"/>
      <c r="H4" s="597"/>
      <c r="I4" s="597"/>
      <c r="J4" s="597"/>
      <c r="K4" s="597"/>
      <c r="L4" s="600"/>
      <c r="M4" s="597"/>
      <c r="N4" s="597"/>
      <c r="O4" s="600"/>
      <c r="P4" s="597"/>
      <c r="Q4" s="597"/>
      <c r="R4" s="1026"/>
      <c r="S4" s="894"/>
      <c r="T4" s="597"/>
      <c r="U4" s="1026"/>
      <c r="V4" s="894"/>
    </row>
    <row r="5" spans="2:23" s="23" customFormat="1" ht="15" x14ac:dyDescent="0.25">
      <c r="B5" s="233"/>
      <c r="C5" s="354"/>
      <c r="D5" s="1096" t="s">
        <v>78</v>
      </c>
      <c r="E5" s="667"/>
      <c r="F5" s="988"/>
      <c r="G5" s="986" t="s">
        <v>116</v>
      </c>
      <c r="H5" s="987"/>
      <c r="I5" s="988"/>
      <c r="J5" s="986" t="s">
        <v>115</v>
      </c>
      <c r="K5" s="987"/>
      <c r="L5" s="988"/>
      <c r="M5" s="986" t="s">
        <v>114</v>
      </c>
      <c r="N5" s="987"/>
      <c r="O5" s="988"/>
      <c r="P5" s="986" t="s">
        <v>78</v>
      </c>
      <c r="Q5" s="667"/>
      <c r="R5" s="1016"/>
      <c r="S5" s="816" t="s">
        <v>77</v>
      </c>
      <c r="T5" s="667"/>
      <c r="U5" s="1016"/>
      <c r="V5" s="816" t="s">
        <v>77</v>
      </c>
    </row>
    <row r="6" spans="2:23" s="23" customFormat="1" ht="15" x14ac:dyDescent="0.25">
      <c r="B6" s="233"/>
      <c r="C6" s="325"/>
      <c r="D6" s="182">
        <v>2016</v>
      </c>
      <c r="E6" s="667"/>
      <c r="F6" s="989"/>
      <c r="G6" s="800">
        <v>2016</v>
      </c>
      <c r="H6" s="987"/>
      <c r="I6" s="989"/>
      <c r="J6" s="800">
        <v>2016</v>
      </c>
      <c r="K6" s="987"/>
      <c r="L6" s="989"/>
      <c r="M6" s="800">
        <v>2016</v>
      </c>
      <c r="N6" s="987"/>
      <c r="O6" s="989"/>
      <c r="P6" s="800">
        <v>2015</v>
      </c>
      <c r="Q6" s="667"/>
      <c r="R6" s="1017"/>
      <c r="S6" s="800">
        <v>2016</v>
      </c>
      <c r="T6" s="667"/>
      <c r="U6" s="1017"/>
      <c r="V6" s="800">
        <v>2015</v>
      </c>
    </row>
    <row r="7" spans="2:23" s="23" customFormat="1" ht="14.25" x14ac:dyDescent="0.2">
      <c r="B7" s="233"/>
      <c r="C7" s="354"/>
      <c r="D7" s="1097"/>
      <c r="E7" s="667"/>
      <c r="F7" s="988"/>
      <c r="G7" s="987"/>
      <c r="H7" s="987"/>
      <c r="I7" s="988"/>
      <c r="J7" s="987"/>
      <c r="K7" s="987"/>
      <c r="L7" s="988"/>
      <c r="M7" s="987"/>
      <c r="N7" s="987"/>
      <c r="O7" s="988"/>
      <c r="P7" s="987"/>
      <c r="Q7" s="667"/>
      <c r="R7" s="1015"/>
      <c r="S7" s="987"/>
      <c r="T7" s="667"/>
      <c r="U7" s="1015"/>
      <c r="V7" s="987"/>
    </row>
    <row r="8" spans="2:23" s="22" customFormat="1" ht="15.75" x14ac:dyDescent="0.25">
      <c r="B8" s="355" t="s">
        <v>205</v>
      </c>
      <c r="C8" s="356"/>
      <c r="D8" s="1117"/>
      <c r="E8" s="673"/>
      <c r="F8" s="1001"/>
      <c r="G8" s="1019"/>
      <c r="H8" s="1000"/>
      <c r="I8" s="1001"/>
      <c r="J8" s="1019"/>
      <c r="K8" s="1000"/>
      <c r="L8" s="1001"/>
      <c r="M8" s="1019"/>
      <c r="N8" s="1000"/>
      <c r="O8" s="1001"/>
      <c r="P8" s="1019"/>
      <c r="Q8" s="673"/>
      <c r="R8" s="1018"/>
      <c r="S8" s="1019"/>
      <c r="T8" s="673"/>
      <c r="U8" s="1018"/>
      <c r="V8" s="1019"/>
    </row>
    <row r="9" spans="2:23" ht="14.25" x14ac:dyDescent="0.2">
      <c r="B9" s="235"/>
      <c r="C9" s="358"/>
      <c r="D9" s="1118"/>
      <c r="E9" s="677"/>
      <c r="F9" s="995"/>
      <c r="G9" s="1020"/>
      <c r="H9" s="992"/>
      <c r="I9" s="995"/>
      <c r="J9" s="1020"/>
      <c r="K9" s="992"/>
      <c r="L9" s="995"/>
      <c r="M9" s="1020"/>
      <c r="N9" s="992"/>
      <c r="O9" s="995"/>
      <c r="P9" s="1020"/>
      <c r="Q9" s="677"/>
      <c r="R9" s="966"/>
      <c r="S9" s="1020"/>
      <c r="T9" s="677"/>
      <c r="U9" s="966"/>
      <c r="V9" s="1020"/>
      <c r="W9" s="324"/>
    </row>
    <row r="10" spans="2:23" s="24" customFormat="1" ht="14.25" x14ac:dyDescent="0.2">
      <c r="B10" s="236" t="s">
        <v>23</v>
      </c>
      <c r="C10" s="360" t="s">
        <v>1</v>
      </c>
      <c r="D10" s="1100">
        <v>4.8</v>
      </c>
      <c r="E10" s="679"/>
      <c r="F10" s="991" t="s">
        <v>1</v>
      </c>
      <c r="G10" s="965">
        <v>4.9000000000000004</v>
      </c>
      <c r="H10" s="990"/>
      <c r="I10" s="991" t="s">
        <v>1</v>
      </c>
      <c r="J10" s="965">
        <v>11.2</v>
      </c>
      <c r="K10" s="990"/>
      <c r="L10" s="991" t="s">
        <v>1</v>
      </c>
      <c r="M10" s="965">
        <v>16.3</v>
      </c>
      <c r="N10" s="990"/>
      <c r="O10" s="991" t="s">
        <v>1</v>
      </c>
      <c r="P10" s="965">
        <v>9.1999999999999993</v>
      </c>
      <c r="Q10" s="679"/>
      <c r="R10" s="968" t="s">
        <v>1</v>
      </c>
      <c r="S10" s="965">
        <v>37.200000000000003</v>
      </c>
      <c r="T10" s="679"/>
      <c r="U10" s="968" t="s">
        <v>1</v>
      </c>
      <c r="V10" s="965">
        <v>47.6</v>
      </c>
    </row>
    <row r="11" spans="2:23" s="24" customFormat="1" ht="14.25" x14ac:dyDescent="0.2">
      <c r="B11" s="237" t="s">
        <v>33</v>
      </c>
      <c r="C11" s="238"/>
      <c r="D11" s="1100">
        <v>-0.1</v>
      </c>
      <c r="E11" s="573"/>
      <c r="F11" s="771"/>
      <c r="G11" s="965">
        <v>-0.5</v>
      </c>
      <c r="H11" s="772"/>
      <c r="I11" s="771"/>
      <c r="J11" s="965">
        <v>4.2</v>
      </c>
      <c r="K11" s="772"/>
      <c r="L11" s="771"/>
      <c r="M11" s="965">
        <v>-11.9</v>
      </c>
      <c r="N11" s="772"/>
      <c r="O11" s="771"/>
      <c r="P11" s="965">
        <v>-0.6</v>
      </c>
      <c r="Q11" s="573"/>
      <c r="R11" s="966"/>
      <c r="S11" s="965">
        <v>-8.3000000000000007</v>
      </c>
      <c r="T11" s="573"/>
      <c r="U11" s="966"/>
      <c r="V11" s="965">
        <v>-11.9</v>
      </c>
    </row>
    <row r="12" spans="2:23" s="25" customFormat="1" ht="14.25" x14ac:dyDescent="0.2">
      <c r="B12" s="235"/>
      <c r="C12" s="358"/>
      <c r="D12" s="1101"/>
      <c r="E12" s="677"/>
      <c r="F12" s="993"/>
      <c r="G12" s="964"/>
      <c r="H12" s="992"/>
      <c r="I12" s="993"/>
      <c r="J12" s="964"/>
      <c r="K12" s="992"/>
      <c r="L12" s="993"/>
      <c r="M12" s="964"/>
      <c r="N12" s="992"/>
      <c r="O12" s="993"/>
      <c r="P12" s="964"/>
      <c r="Q12" s="677"/>
      <c r="R12" s="969"/>
      <c r="S12" s="964"/>
      <c r="T12" s="677"/>
      <c r="U12" s="969"/>
      <c r="V12" s="964"/>
    </row>
    <row r="13" spans="2:23" s="25" customFormat="1" ht="15" x14ac:dyDescent="0.25">
      <c r="B13" s="239" t="s">
        <v>25</v>
      </c>
      <c r="C13" s="368"/>
      <c r="D13" s="1102">
        <v>4.7</v>
      </c>
      <c r="E13" s="680"/>
      <c r="F13" s="994"/>
      <c r="G13" s="971">
        <v>4.4000000000000004</v>
      </c>
      <c r="H13" s="827"/>
      <c r="I13" s="994"/>
      <c r="J13" s="971">
        <v>15.4</v>
      </c>
      <c r="K13" s="827"/>
      <c r="L13" s="994"/>
      <c r="M13" s="971">
        <v>4.4000000000000004</v>
      </c>
      <c r="N13" s="827"/>
      <c r="O13" s="994"/>
      <c r="P13" s="971">
        <v>8.6</v>
      </c>
      <c r="Q13" s="680"/>
      <c r="R13" s="970"/>
      <c r="S13" s="971">
        <v>28.9</v>
      </c>
      <c r="T13" s="680"/>
      <c r="U13" s="970"/>
      <c r="V13" s="971">
        <v>35.700000000000003</v>
      </c>
    </row>
    <row r="14" spans="2:23" s="25" customFormat="1" ht="14.25" x14ac:dyDescent="0.2">
      <c r="B14" s="235"/>
      <c r="C14" s="358"/>
      <c r="D14" s="1100"/>
      <c r="E14" s="677"/>
      <c r="F14" s="995"/>
      <c r="G14" s="965"/>
      <c r="H14" s="992"/>
      <c r="I14" s="995"/>
      <c r="J14" s="965"/>
      <c r="K14" s="992"/>
      <c r="L14" s="995"/>
      <c r="M14" s="965"/>
      <c r="N14" s="992"/>
      <c r="O14" s="995"/>
      <c r="P14" s="965"/>
      <c r="Q14" s="677"/>
      <c r="R14" s="966"/>
      <c r="S14" s="965"/>
      <c r="T14" s="677"/>
      <c r="U14" s="966"/>
      <c r="V14" s="965"/>
    </row>
    <row r="15" spans="2:23" s="25" customFormat="1" ht="14.25" x14ac:dyDescent="0.2">
      <c r="B15" s="236" t="s">
        <v>34</v>
      </c>
      <c r="C15" s="361"/>
      <c r="D15" s="1100">
        <v>6.7</v>
      </c>
      <c r="E15" s="679"/>
      <c r="F15" s="996"/>
      <c r="G15" s="965">
        <v>5</v>
      </c>
      <c r="H15" s="990"/>
      <c r="I15" s="996"/>
      <c r="J15" s="965">
        <v>1</v>
      </c>
      <c r="K15" s="990"/>
      <c r="L15" s="996"/>
      <c r="M15" s="965">
        <v>-6.1</v>
      </c>
      <c r="N15" s="990"/>
      <c r="O15" s="996"/>
      <c r="P15" s="965">
        <v>1.6</v>
      </c>
      <c r="Q15" s="679"/>
      <c r="R15" s="968"/>
      <c r="S15" s="965">
        <v>6.6</v>
      </c>
      <c r="T15" s="679"/>
      <c r="U15" s="968"/>
      <c r="V15" s="965">
        <v>1.9</v>
      </c>
    </row>
    <row r="16" spans="2:23" s="25" customFormat="1" ht="14.25" x14ac:dyDescent="0.2">
      <c r="B16" s="311" t="s">
        <v>246</v>
      </c>
      <c r="C16" s="238"/>
      <c r="D16" s="1100">
        <v>-1.8</v>
      </c>
      <c r="E16" s="573"/>
      <c r="F16" s="771"/>
      <c r="G16" s="965">
        <v>-2</v>
      </c>
      <c r="H16" s="772"/>
      <c r="I16" s="771"/>
      <c r="J16" s="965">
        <v>-5.4</v>
      </c>
      <c r="K16" s="772"/>
      <c r="L16" s="771"/>
      <c r="M16" s="965">
        <v>9.1</v>
      </c>
      <c r="N16" s="772"/>
      <c r="O16" s="771"/>
      <c r="P16" s="965">
        <v>-2.4</v>
      </c>
      <c r="Q16" s="573"/>
      <c r="R16" s="966"/>
      <c r="S16" s="965">
        <v>-0.1</v>
      </c>
      <c r="T16" s="573"/>
      <c r="U16" s="966"/>
      <c r="V16" s="965">
        <v>0.1</v>
      </c>
    </row>
    <row r="17" spans="2:23" s="25" customFormat="1" ht="14.25" x14ac:dyDescent="0.2">
      <c r="B17" s="235"/>
      <c r="C17" s="358"/>
      <c r="D17" s="1100"/>
      <c r="E17" s="677"/>
      <c r="F17" s="995"/>
      <c r="G17" s="965"/>
      <c r="H17" s="992"/>
      <c r="I17" s="995"/>
      <c r="J17" s="965"/>
      <c r="K17" s="992"/>
      <c r="L17" s="995"/>
      <c r="M17" s="965"/>
      <c r="N17" s="992"/>
      <c r="O17" s="995"/>
      <c r="P17" s="965"/>
      <c r="Q17" s="677"/>
      <c r="R17" s="966"/>
      <c r="S17" s="965"/>
      <c r="T17" s="677"/>
      <c r="U17" s="966"/>
      <c r="V17" s="965"/>
    </row>
    <row r="18" spans="2:23" s="25" customFormat="1" ht="15" x14ac:dyDescent="0.25">
      <c r="B18" s="239" t="s">
        <v>26</v>
      </c>
      <c r="C18" s="362" t="s">
        <v>1</v>
      </c>
      <c r="D18" s="1102">
        <v>9.6</v>
      </c>
      <c r="E18" s="680"/>
      <c r="F18" s="999" t="s">
        <v>1</v>
      </c>
      <c r="G18" s="971">
        <v>7.4</v>
      </c>
      <c r="H18" s="827"/>
      <c r="I18" s="999" t="s">
        <v>1</v>
      </c>
      <c r="J18" s="971">
        <v>11</v>
      </c>
      <c r="K18" s="827"/>
      <c r="L18" s="999" t="s">
        <v>1</v>
      </c>
      <c r="M18" s="971">
        <v>7.4</v>
      </c>
      <c r="N18" s="827"/>
      <c r="O18" s="999" t="s">
        <v>1</v>
      </c>
      <c r="P18" s="971">
        <v>7.8</v>
      </c>
      <c r="Q18" s="680"/>
      <c r="R18" s="972" t="s">
        <v>1</v>
      </c>
      <c r="S18" s="971">
        <v>35.4</v>
      </c>
      <c r="T18" s="680"/>
      <c r="U18" s="972" t="s">
        <v>1</v>
      </c>
      <c r="V18" s="971">
        <v>37.700000000000003</v>
      </c>
    </row>
    <row r="19" spans="2:23" s="25" customFormat="1" ht="14.25" x14ac:dyDescent="0.2">
      <c r="B19" s="235"/>
      <c r="C19" s="358"/>
      <c r="D19" s="1100"/>
      <c r="E19" s="677"/>
      <c r="F19" s="995"/>
      <c r="G19" s="965"/>
      <c r="H19" s="992"/>
      <c r="I19" s="995"/>
      <c r="J19" s="965"/>
      <c r="K19" s="992"/>
      <c r="L19" s="995"/>
      <c r="M19" s="965"/>
      <c r="N19" s="992"/>
      <c r="O19" s="995"/>
      <c r="P19" s="965"/>
      <c r="Q19" s="677"/>
      <c r="R19" s="966"/>
      <c r="S19" s="965"/>
      <c r="T19" s="677"/>
      <c r="U19" s="966"/>
      <c r="V19" s="965"/>
    </row>
    <row r="20" spans="2:23" s="26" customFormat="1" ht="15" x14ac:dyDescent="0.25">
      <c r="B20" s="234" t="s">
        <v>75</v>
      </c>
      <c r="C20" s="356"/>
      <c r="D20" s="1103"/>
      <c r="E20" s="673"/>
      <c r="F20" s="1001"/>
      <c r="G20" s="974"/>
      <c r="H20" s="1000"/>
      <c r="I20" s="1001"/>
      <c r="J20" s="974"/>
      <c r="K20" s="1000"/>
      <c r="L20" s="1001"/>
      <c r="M20" s="974"/>
      <c r="N20" s="1000"/>
      <c r="O20" s="1001"/>
      <c r="P20" s="974"/>
      <c r="Q20" s="673"/>
      <c r="R20" s="973"/>
      <c r="S20" s="974"/>
      <c r="T20" s="673"/>
      <c r="U20" s="973"/>
      <c r="V20" s="974"/>
    </row>
    <row r="21" spans="2:23" s="25" customFormat="1" ht="14.25" x14ac:dyDescent="0.2">
      <c r="B21" s="235"/>
      <c r="C21" s="358"/>
      <c r="D21" s="1100"/>
      <c r="E21" s="677"/>
      <c r="F21" s="995"/>
      <c r="G21" s="965"/>
      <c r="H21" s="992"/>
      <c r="I21" s="995"/>
      <c r="J21" s="965"/>
      <c r="K21" s="992"/>
      <c r="L21" s="995"/>
      <c r="M21" s="965"/>
      <c r="N21" s="992"/>
      <c r="O21" s="995"/>
      <c r="P21" s="965"/>
      <c r="Q21" s="677"/>
      <c r="R21" s="966"/>
      <c r="S21" s="965"/>
      <c r="T21" s="677"/>
      <c r="U21" s="966"/>
      <c r="V21" s="965"/>
    </row>
    <row r="22" spans="2:23" s="25" customFormat="1" ht="14.25" x14ac:dyDescent="0.2">
      <c r="B22" s="479" t="s">
        <v>328</v>
      </c>
      <c r="C22" s="238"/>
      <c r="D22" s="1100">
        <v>4.3</v>
      </c>
      <c r="E22" s="573"/>
      <c r="F22" s="771"/>
      <c r="G22" s="965">
        <v>11.5</v>
      </c>
      <c r="H22" s="772"/>
      <c r="I22" s="771"/>
      <c r="J22" s="965">
        <v>-6</v>
      </c>
      <c r="K22" s="772"/>
      <c r="L22" s="771"/>
      <c r="M22" s="965">
        <v>5</v>
      </c>
      <c r="N22" s="772"/>
      <c r="O22" s="771"/>
      <c r="P22" s="965">
        <v>2.5</v>
      </c>
      <c r="Q22" s="573"/>
      <c r="R22" s="966"/>
      <c r="S22" s="965">
        <v>14.8</v>
      </c>
      <c r="T22" s="573"/>
      <c r="U22" s="966"/>
      <c r="V22" s="965">
        <v>5.2</v>
      </c>
    </row>
    <row r="23" spans="2:23" s="25" customFormat="1" ht="14.25" x14ac:dyDescent="0.2">
      <c r="B23" s="237" t="s">
        <v>36</v>
      </c>
      <c r="C23" s="238"/>
      <c r="D23" s="1100">
        <v>2.9</v>
      </c>
      <c r="E23" s="573"/>
      <c r="F23" s="771"/>
      <c r="G23" s="965">
        <v>2.1</v>
      </c>
      <c r="H23" s="772"/>
      <c r="I23" s="771"/>
      <c r="J23" s="965">
        <v>3.1</v>
      </c>
      <c r="K23" s="772"/>
      <c r="L23" s="771"/>
      <c r="M23" s="965">
        <v>1.6</v>
      </c>
      <c r="N23" s="772"/>
      <c r="O23" s="771"/>
      <c r="P23" s="965">
        <v>2.4</v>
      </c>
      <c r="Q23" s="573"/>
      <c r="R23" s="966"/>
      <c r="S23" s="965">
        <v>9.6999999999999993</v>
      </c>
      <c r="T23" s="573"/>
      <c r="U23" s="966"/>
      <c r="V23" s="965">
        <v>12.9</v>
      </c>
    </row>
    <row r="24" spans="2:23" s="25" customFormat="1" ht="14.25" x14ac:dyDescent="0.2">
      <c r="B24" s="235"/>
      <c r="C24" s="358"/>
      <c r="D24" s="1101"/>
      <c r="E24" s="677"/>
      <c r="F24" s="995"/>
      <c r="G24" s="964"/>
      <c r="H24" s="992"/>
      <c r="I24" s="995"/>
      <c r="J24" s="964"/>
      <c r="K24" s="992"/>
      <c r="L24" s="995"/>
      <c r="M24" s="964"/>
      <c r="N24" s="992"/>
      <c r="O24" s="995"/>
      <c r="P24" s="964"/>
      <c r="Q24" s="677"/>
      <c r="R24" s="975"/>
      <c r="S24" s="964"/>
      <c r="T24" s="677"/>
      <c r="U24" s="975"/>
      <c r="V24" s="964"/>
    </row>
    <row r="25" spans="2:23" s="24" customFormat="1" ht="15" x14ac:dyDescent="0.25">
      <c r="B25" s="240" t="s">
        <v>76</v>
      </c>
      <c r="C25" s="364"/>
      <c r="D25" s="1102">
        <v>7.2</v>
      </c>
      <c r="E25" s="682"/>
      <c r="F25" s="1003"/>
      <c r="G25" s="971">
        <v>13.6</v>
      </c>
      <c r="H25" s="1002"/>
      <c r="I25" s="1003"/>
      <c r="J25" s="971">
        <v>-2.9</v>
      </c>
      <c r="K25" s="1002"/>
      <c r="L25" s="1003"/>
      <c r="M25" s="971">
        <v>6.6</v>
      </c>
      <c r="N25" s="1002"/>
      <c r="O25" s="1003"/>
      <c r="P25" s="971">
        <v>4.9000000000000004</v>
      </c>
      <c r="Q25" s="682"/>
      <c r="R25" s="976"/>
      <c r="S25" s="971">
        <v>24.5</v>
      </c>
      <c r="T25" s="682"/>
      <c r="U25" s="976"/>
      <c r="V25" s="971">
        <v>18.100000000000001</v>
      </c>
    </row>
    <row r="26" spans="2:23" s="24" customFormat="1" ht="15" x14ac:dyDescent="0.25">
      <c r="B26" s="241"/>
      <c r="C26" s="366"/>
      <c r="D26" s="1104"/>
      <c r="E26" s="683"/>
      <c r="F26" s="1005"/>
      <c r="G26" s="978"/>
      <c r="H26" s="1004"/>
      <c r="I26" s="1005"/>
      <c r="J26" s="978"/>
      <c r="K26" s="1004"/>
      <c r="L26" s="1005"/>
      <c r="M26" s="978"/>
      <c r="N26" s="1004"/>
      <c r="O26" s="1005"/>
      <c r="P26" s="978"/>
      <c r="Q26" s="683"/>
      <c r="R26" s="977"/>
      <c r="S26" s="978"/>
      <c r="T26" s="683"/>
      <c r="U26" s="977"/>
      <c r="V26" s="978"/>
    </row>
    <row r="27" spans="2:23" s="25" customFormat="1" ht="14.25" x14ac:dyDescent="0.2">
      <c r="B27" s="235"/>
      <c r="C27" s="358"/>
      <c r="D27" s="1101"/>
      <c r="E27" s="677"/>
      <c r="F27" s="995"/>
      <c r="G27" s="964"/>
      <c r="H27" s="992"/>
      <c r="I27" s="995"/>
      <c r="J27" s="964"/>
      <c r="K27" s="992"/>
      <c r="L27" s="995"/>
      <c r="M27" s="964"/>
      <c r="N27" s="992"/>
      <c r="O27" s="995"/>
      <c r="P27" s="964"/>
      <c r="Q27" s="677"/>
      <c r="R27" s="975"/>
      <c r="S27" s="964"/>
      <c r="T27" s="677"/>
      <c r="U27" s="975"/>
      <c r="V27" s="964"/>
    </row>
    <row r="28" spans="2:23" s="24" customFormat="1" ht="15.75" thickBot="1" x14ac:dyDescent="0.3">
      <c r="B28" s="363" t="s">
        <v>537</v>
      </c>
      <c r="C28" s="367" t="s">
        <v>1</v>
      </c>
      <c r="D28" s="1105">
        <v>2.4</v>
      </c>
      <c r="E28" s="682"/>
      <c r="F28" s="1006" t="s">
        <v>1</v>
      </c>
      <c r="G28" s="980">
        <v>-6.2</v>
      </c>
      <c r="H28" s="1002"/>
      <c r="I28" s="1006" t="s">
        <v>1</v>
      </c>
      <c r="J28" s="980">
        <v>13.9</v>
      </c>
      <c r="K28" s="1002"/>
      <c r="L28" s="1006" t="s">
        <v>1</v>
      </c>
      <c r="M28" s="980">
        <v>0.8</v>
      </c>
      <c r="N28" s="1002"/>
      <c r="O28" s="1006" t="s">
        <v>1</v>
      </c>
      <c r="P28" s="980">
        <v>2.9</v>
      </c>
      <c r="Q28" s="682"/>
      <c r="R28" s="979" t="s">
        <v>1</v>
      </c>
      <c r="S28" s="980">
        <v>10.9</v>
      </c>
      <c r="T28" s="682"/>
      <c r="U28" s="979" t="s">
        <v>1</v>
      </c>
      <c r="V28" s="980">
        <v>19.600000000000001</v>
      </c>
    </row>
    <row r="29" spans="2:23" ht="14.25" x14ac:dyDescent="0.2">
      <c r="B29" s="235"/>
      <c r="C29" s="358"/>
      <c r="D29" s="1106"/>
      <c r="E29" s="677"/>
      <c r="F29" s="995"/>
      <c r="G29" s="1007"/>
      <c r="H29" s="992"/>
      <c r="I29" s="995"/>
      <c r="J29" s="1007"/>
      <c r="K29" s="992"/>
      <c r="L29" s="995"/>
      <c r="M29" s="981"/>
      <c r="N29" s="992"/>
      <c r="O29" s="995"/>
      <c r="P29" s="981"/>
      <c r="Q29" s="677"/>
      <c r="R29" s="966"/>
      <c r="S29" s="981"/>
      <c r="T29" s="677"/>
      <c r="U29" s="966"/>
      <c r="V29" s="981"/>
      <c r="W29" s="324"/>
    </row>
    <row r="30" spans="2:23" ht="14.25" x14ac:dyDescent="0.2">
      <c r="B30" s="235"/>
      <c r="C30" s="358"/>
      <c r="D30" s="1119"/>
      <c r="E30" s="677"/>
      <c r="F30" s="995"/>
      <c r="G30" s="981"/>
      <c r="H30" s="992"/>
      <c r="I30" s="995"/>
      <c r="J30" s="981"/>
      <c r="K30" s="992"/>
      <c r="L30" s="995"/>
      <c r="M30" s="981"/>
      <c r="N30" s="992"/>
      <c r="O30" s="995"/>
      <c r="P30" s="981"/>
      <c r="Q30" s="677"/>
      <c r="R30" s="966"/>
      <c r="S30" s="981"/>
      <c r="T30" s="677"/>
      <c r="U30" s="966"/>
      <c r="V30" s="981"/>
      <c r="W30" s="324"/>
    </row>
    <row r="31" spans="2:23" ht="14.25" x14ac:dyDescent="0.2">
      <c r="B31" s="242" t="s">
        <v>122</v>
      </c>
      <c r="C31" s="326"/>
      <c r="D31" s="1107">
        <v>0.44800000000000001</v>
      </c>
      <c r="E31" s="684"/>
      <c r="F31" s="1008"/>
      <c r="G31" s="983">
        <v>1.554</v>
      </c>
      <c r="H31" s="824"/>
      <c r="I31" s="1008"/>
      <c r="J31" s="983">
        <v>-0.54500000000000004</v>
      </c>
      <c r="K31" s="824"/>
      <c r="L31" s="1008"/>
      <c r="M31" s="983">
        <v>0.67600000000000005</v>
      </c>
      <c r="N31" s="824"/>
      <c r="O31" s="1008"/>
      <c r="P31" s="983">
        <v>0.32100000000000001</v>
      </c>
      <c r="Q31" s="684"/>
      <c r="R31" s="982"/>
      <c r="S31" s="983">
        <v>0.41799999999999998</v>
      </c>
      <c r="T31" s="684"/>
      <c r="U31" s="982"/>
      <c r="V31" s="983">
        <v>0.13800000000000001</v>
      </c>
      <c r="W31" s="1236"/>
    </row>
    <row r="32" spans="2:23" ht="14.25" x14ac:dyDescent="0.2">
      <c r="B32" s="242" t="s">
        <v>126</v>
      </c>
      <c r="C32" s="326"/>
      <c r="D32" s="1107">
        <v>0.30199999999999999</v>
      </c>
      <c r="E32" s="684"/>
      <c r="F32" s="1008"/>
      <c r="G32" s="983">
        <v>0.28399999999999997</v>
      </c>
      <c r="H32" s="824"/>
      <c r="I32" s="1008"/>
      <c r="J32" s="983">
        <v>0.28199999999999997</v>
      </c>
      <c r="K32" s="824"/>
      <c r="L32" s="1008"/>
      <c r="M32" s="983">
        <v>0.216</v>
      </c>
      <c r="N32" s="824"/>
      <c r="O32" s="1008"/>
      <c r="P32" s="983">
        <v>0.308</v>
      </c>
      <c r="Q32" s="684"/>
      <c r="R32" s="982"/>
      <c r="S32" s="983">
        <v>0.27400000000000002</v>
      </c>
      <c r="T32" s="684"/>
      <c r="U32" s="982"/>
      <c r="V32" s="983">
        <v>0.34200000000000003</v>
      </c>
      <c r="W32" s="1236"/>
    </row>
    <row r="33" spans="2:23" ht="15" thickBot="1" x14ac:dyDescent="0.25">
      <c r="B33" s="235"/>
      <c r="C33" s="492"/>
      <c r="D33" s="1108">
        <v>0.75</v>
      </c>
      <c r="E33" s="677"/>
      <c r="F33" s="1009"/>
      <c r="G33" s="985">
        <v>1.8380000000000001</v>
      </c>
      <c r="H33" s="992"/>
      <c r="I33" s="1009"/>
      <c r="J33" s="985">
        <v>-0.26300000000000001</v>
      </c>
      <c r="K33" s="992"/>
      <c r="L33" s="1009"/>
      <c r="M33" s="985">
        <v>0.89200000000000002</v>
      </c>
      <c r="N33" s="992"/>
      <c r="O33" s="1009"/>
      <c r="P33" s="985">
        <v>0.629</v>
      </c>
      <c r="Q33" s="677"/>
      <c r="R33" s="984"/>
      <c r="S33" s="985">
        <v>0.69199999999999995</v>
      </c>
      <c r="T33" s="677"/>
      <c r="U33" s="984"/>
      <c r="V33" s="985">
        <v>0.48</v>
      </c>
      <c r="W33" s="1236"/>
    </row>
    <row r="34" spans="2:23" x14ac:dyDescent="0.2">
      <c r="Q34" s="663"/>
      <c r="R34" s="1023"/>
      <c r="T34" s="663"/>
      <c r="U34" s="1023"/>
    </row>
  </sheetData>
  <mergeCells count="1">
    <mergeCell ref="B1:V1"/>
  </mergeCells>
  <phoneticPr fontId="17" type="noConversion"/>
  <pageMargins left="0.7" right="0.63" top="0.64" bottom="1" header="0.5" footer="0.33"/>
  <pageSetup scale="65" orientation="landscape" horizontalDpi="1200" verticalDpi="1200" r:id="rId1"/>
  <headerFooter alignWithMargins="0">
    <oddHeader>&amp;R&amp;G</oddHeader>
    <oddFooter>&amp;C&amp;11PAGE 10</oddFooter>
  </headerFooter>
  <customProperties>
    <customPr name="layoutContexts" r:id="rId2"/>
    <customPr name="SaveUndoMode"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B1" sqref="AB1"/>
    </sheetView>
  </sheetViews>
  <sheetFormatPr defaultRowHeight="12.75" x14ac:dyDescent="0.2"/>
  <cols>
    <col min="1" max="1" width="6.7109375" style="17" customWidth="1"/>
    <col min="2" max="2" width="51.140625" style="17" customWidth="1"/>
    <col min="3" max="3" width="3.140625" style="324" customWidth="1"/>
    <col min="4" max="4" width="10.42578125" style="609" customWidth="1"/>
    <col min="5" max="5" width="4.42578125" style="609" customWidth="1"/>
    <col min="6" max="6" width="3.140625" style="909" customWidth="1"/>
    <col min="7" max="7" width="10.42578125" style="1023" customWidth="1"/>
    <col min="8" max="8" width="4.42578125" style="895" customWidth="1"/>
    <col min="9" max="9" width="3.140625" style="895" customWidth="1"/>
    <col min="10" max="10" width="10.42578125" style="895" customWidth="1"/>
    <col min="11" max="11" width="4.42578125" style="895" customWidth="1"/>
    <col min="12" max="12" width="3.140625" style="909" customWidth="1"/>
    <col min="13" max="13" width="10.42578125" style="1023" customWidth="1"/>
    <col min="14" max="14" width="4.42578125" style="895" customWidth="1"/>
    <col min="15" max="15" width="3.140625" style="909" customWidth="1"/>
    <col min="16" max="16" width="10.42578125" style="1023" customWidth="1"/>
    <col min="17" max="17" width="4.42578125" style="609" customWidth="1"/>
    <col min="18" max="18" width="3.140625" style="1024" customWidth="1"/>
    <col min="19" max="19" width="10.42578125" style="1023" customWidth="1"/>
    <col min="20" max="20" width="4.42578125" style="609" customWidth="1"/>
    <col min="21" max="21" width="3.140625" style="1024" customWidth="1"/>
    <col min="22" max="22" width="10.42578125" style="1023" customWidth="1"/>
    <col min="23" max="16384" width="9.140625" style="17"/>
  </cols>
  <sheetData>
    <row r="1" spans="2:23" s="324" customFormat="1" ht="33" customHeight="1" x14ac:dyDescent="0.25">
      <c r="B1" s="1393" t="s">
        <v>512</v>
      </c>
      <c r="C1" s="1393"/>
      <c r="D1" s="1393"/>
      <c r="E1" s="1393"/>
      <c r="F1" s="1393"/>
      <c r="G1" s="1393"/>
      <c r="H1" s="1393"/>
      <c r="I1" s="1393"/>
      <c r="J1" s="1393"/>
      <c r="K1" s="1393"/>
      <c r="L1" s="1393"/>
      <c r="M1" s="1393"/>
      <c r="N1" s="1393"/>
      <c r="O1" s="1393"/>
      <c r="P1" s="1393"/>
      <c r="Q1" s="1393"/>
      <c r="R1" s="1393"/>
      <c r="S1" s="1393"/>
      <c r="T1" s="1393"/>
      <c r="U1" s="1393"/>
      <c r="V1" s="1393"/>
    </row>
    <row r="2" spans="2:23" s="16" customFormat="1" ht="12.75" customHeight="1" x14ac:dyDescent="0.2">
      <c r="B2" s="38"/>
      <c r="C2" s="38"/>
      <c r="D2" s="641"/>
      <c r="E2" s="641"/>
      <c r="F2" s="1028"/>
      <c r="G2" s="1012"/>
      <c r="H2" s="1012"/>
      <c r="I2" s="1012"/>
      <c r="J2" s="1012"/>
      <c r="K2" s="1012"/>
      <c r="L2" s="1028"/>
      <c r="M2" s="1012"/>
      <c r="N2" s="1012"/>
      <c r="O2" s="1028"/>
      <c r="P2" s="1012"/>
      <c r="Q2" s="641"/>
      <c r="R2" s="1025"/>
      <c r="S2" s="1012"/>
      <c r="T2" s="641"/>
      <c r="U2" s="1025"/>
      <c r="V2" s="1012"/>
    </row>
    <row r="3" spans="2:23" s="16" customFormat="1" ht="12.75" customHeight="1" x14ac:dyDescent="0.2">
      <c r="B3" s="233"/>
      <c r="C3" s="353"/>
      <c r="D3" s="667"/>
      <c r="E3" s="667"/>
      <c r="F3" s="988"/>
      <c r="G3" s="987"/>
      <c r="H3" s="987"/>
      <c r="I3" s="987"/>
      <c r="J3" s="987"/>
      <c r="K3" s="987"/>
      <c r="L3" s="988"/>
      <c r="M3" s="987"/>
      <c r="N3" s="987"/>
      <c r="O3" s="988"/>
      <c r="P3" s="987"/>
      <c r="Q3" s="667"/>
      <c r="R3" s="1015"/>
      <c r="S3" s="987"/>
      <c r="T3" s="667"/>
      <c r="U3" s="1015"/>
      <c r="V3" s="987"/>
    </row>
    <row r="4" spans="2:23" s="16" customFormat="1" ht="12.75" customHeight="1" x14ac:dyDescent="0.2">
      <c r="B4" s="233"/>
      <c r="C4" s="353"/>
      <c r="D4" s="1097"/>
      <c r="E4" s="667"/>
      <c r="F4" s="988"/>
      <c r="G4" s="987"/>
      <c r="H4" s="987"/>
      <c r="I4" s="987"/>
      <c r="J4" s="987"/>
      <c r="K4" s="987"/>
      <c r="L4" s="988"/>
      <c r="M4" s="987"/>
      <c r="N4" s="987"/>
      <c r="O4" s="988"/>
      <c r="P4" s="987"/>
      <c r="Q4" s="667"/>
      <c r="R4" s="1015"/>
      <c r="S4" s="987"/>
      <c r="T4" s="667"/>
      <c r="U4" s="1015"/>
      <c r="V4" s="987"/>
    </row>
    <row r="5" spans="2:23" s="23" customFormat="1" ht="15" x14ac:dyDescent="0.25">
      <c r="B5" s="233"/>
      <c r="C5" s="354"/>
      <c r="D5" s="1096" t="s">
        <v>78</v>
      </c>
      <c r="E5" s="667"/>
      <c r="F5" s="988"/>
      <c r="G5" s="986" t="s">
        <v>116</v>
      </c>
      <c r="H5" s="987"/>
      <c r="I5" s="988"/>
      <c r="J5" s="986" t="s">
        <v>115</v>
      </c>
      <c r="K5" s="987"/>
      <c r="L5" s="988"/>
      <c r="M5" s="986" t="s">
        <v>114</v>
      </c>
      <c r="N5" s="987"/>
      <c r="O5" s="988"/>
      <c r="P5" s="986" t="s">
        <v>78</v>
      </c>
      <c r="Q5" s="667"/>
      <c r="R5" s="1016"/>
      <c r="S5" s="816" t="s">
        <v>77</v>
      </c>
      <c r="T5" s="667"/>
      <c r="U5" s="1016"/>
      <c r="V5" s="816" t="s">
        <v>77</v>
      </c>
    </row>
    <row r="6" spans="2:23" s="23" customFormat="1" ht="15" x14ac:dyDescent="0.25">
      <c r="B6" s="233"/>
      <c r="C6" s="325"/>
      <c r="D6" s="182">
        <v>2016</v>
      </c>
      <c r="E6" s="667"/>
      <c r="F6" s="989"/>
      <c r="G6" s="800">
        <v>2016</v>
      </c>
      <c r="H6" s="987"/>
      <c r="I6" s="989"/>
      <c r="J6" s="800">
        <v>2016</v>
      </c>
      <c r="K6" s="987"/>
      <c r="L6" s="989"/>
      <c r="M6" s="800">
        <v>2016</v>
      </c>
      <c r="N6" s="987"/>
      <c r="O6" s="989"/>
      <c r="P6" s="800">
        <v>2015</v>
      </c>
      <c r="Q6" s="667"/>
      <c r="R6" s="1017"/>
      <c r="S6" s="800">
        <v>2016</v>
      </c>
      <c r="T6" s="667"/>
      <c r="U6" s="1017"/>
      <c r="V6" s="800">
        <v>2015</v>
      </c>
    </row>
    <row r="7" spans="2:23" s="16" customFormat="1" ht="14.25" x14ac:dyDescent="0.2">
      <c r="B7" s="233"/>
      <c r="C7" s="354"/>
      <c r="D7" s="1097"/>
      <c r="E7" s="667"/>
      <c r="F7" s="988"/>
      <c r="G7" s="987"/>
      <c r="H7" s="987"/>
      <c r="I7" s="988"/>
      <c r="J7" s="987"/>
      <c r="K7" s="987"/>
      <c r="L7" s="988"/>
      <c r="M7" s="987"/>
      <c r="N7" s="987"/>
      <c r="O7" s="988"/>
      <c r="P7" s="987"/>
      <c r="Q7" s="667"/>
      <c r="R7" s="1015"/>
      <c r="S7" s="987"/>
      <c r="T7" s="667"/>
      <c r="U7" s="1015"/>
      <c r="V7" s="987"/>
    </row>
    <row r="8" spans="2:23" s="22" customFormat="1" ht="15.75" x14ac:dyDescent="0.25">
      <c r="B8" s="355" t="s">
        <v>326</v>
      </c>
      <c r="C8" s="356"/>
      <c r="D8" s="1098"/>
      <c r="E8" s="673"/>
      <c r="F8" s="1001"/>
      <c r="G8" s="1027"/>
      <c r="H8" s="1000"/>
      <c r="I8" s="1001"/>
      <c r="J8" s="1027"/>
      <c r="K8" s="1000"/>
      <c r="L8" s="1001"/>
      <c r="M8" s="1027"/>
      <c r="N8" s="1000"/>
      <c r="O8" s="1001"/>
      <c r="P8" s="1027"/>
      <c r="Q8" s="673"/>
      <c r="R8" s="1018"/>
      <c r="S8" s="1027"/>
      <c r="T8" s="673"/>
      <c r="U8" s="1018"/>
      <c r="V8" s="1027"/>
    </row>
    <row r="9" spans="2:23" ht="14.25" x14ac:dyDescent="0.2">
      <c r="B9" s="235"/>
      <c r="C9" s="358"/>
      <c r="D9" s="1118"/>
      <c r="E9" s="677"/>
      <c r="F9" s="995"/>
      <c r="G9" s="1020"/>
      <c r="H9" s="992"/>
      <c r="I9" s="995"/>
      <c r="J9" s="1020"/>
      <c r="K9" s="992"/>
      <c r="L9" s="995"/>
      <c r="M9" s="1020"/>
      <c r="N9" s="992"/>
      <c r="O9" s="995"/>
      <c r="P9" s="1020"/>
      <c r="Q9" s="677"/>
      <c r="R9" s="966"/>
      <c r="S9" s="1020"/>
      <c r="T9" s="677"/>
      <c r="U9" s="966"/>
      <c r="V9" s="1020"/>
      <c r="W9" s="324"/>
    </row>
    <row r="10" spans="2:23" s="24" customFormat="1" ht="14.25" x14ac:dyDescent="0.2">
      <c r="B10" s="236" t="s">
        <v>23</v>
      </c>
      <c r="C10" s="360" t="s">
        <v>1</v>
      </c>
      <c r="D10" s="1100">
        <v>8</v>
      </c>
      <c r="E10" s="679"/>
      <c r="F10" s="991" t="s">
        <v>1</v>
      </c>
      <c r="G10" s="965">
        <v>11</v>
      </c>
      <c r="H10" s="990"/>
      <c r="I10" s="991" t="s">
        <v>1</v>
      </c>
      <c r="J10" s="965">
        <v>5.8</v>
      </c>
      <c r="K10" s="990"/>
      <c r="L10" s="991" t="s">
        <v>1</v>
      </c>
      <c r="M10" s="965">
        <v>11.4</v>
      </c>
      <c r="N10" s="990"/>
      <c r="O10" s="991" t="s">
        <v>1</v>
      </c>
      <c r="P10" s="965">
        <v>9.6</v>
      </c>
      <c r="Q10" s="679"/>
      <c r="R10" s="968" t="s">
        <v>1</v>
      </c>
      <c r="S10" s="965">
        <v>36.200000000000003</v>
      </c>
      <c r="T10" s="679"/>
      <c r="U10" s="968" t="s">
        <v>1</v>
      </c>
      <c r="V10" s="965">
        <v>36.6</v>
      </c>
    </row>
    <row r="11" spans="2:23" s="24" customFormat="1" ht="14.25" x14ac:dyDescent="0.2">
      <c r="B11" s="237" t="s">
        <v>33</v>
      </c>
      <c r="C11" s="238"/>
      <c r="D11" s="1100">
        <v>-1.1000000000000001</v>
      </c>
      <c r="E11" s="573"/>
      <c r="F11" s="771"/>
      <c r="G11" s="965">
        <v>-1.3</v>
      </c>
      <c r="H11" s="772"/>
      <c r="I11" s="771"/>
      <c r="J11" s="965">
        <v>-4.4000000000000004</v>
      </c>
      <c r="K11" s="772"/>
      <c r="L11" s="771"/>
      <c r="M11" s="965">
        <v>-2.7</v>
      </c>
      <c r="N11" s="772"/>
      <c r="O11" s="771"/>
      <c r="P11" s="965">
        <v>-5.2</v>
      </c>
      <c r="Q11" s="573"/>
      <c r="R11" s="966"/>
      <c r="S11" s="965">
        <v>-9.5</v>
      </c>
      <c r="T11" s="573"/>
      <c r="U11" s="966"/>
      <c r="V11" s="965">
        <v>-14.2</v>
      </c>
    </row>
    <row r="12" spans="2:23" s="25" customFormat="1" ht="14.25" x14ac:dyDescent="0.2">
      <c r="B12" s="235"/>
      <c r="C12" s="358"/>
      <c r="D12" s="1101"/>
      <c r="E12" s="677"/>
      <c r="F12" s="993"/>
      <c r="G12" s="964"/>
      <c r="H12" s="992"/>
      <c r="I12" s="993"/>
      <c r="J12" s="964"/>
      <c r="K12" s="992"/>
      <c r="L12" s="993"/>
      <c r="M12" s="964"/>
      <c r="N12" s="992"/>
      <c r="O12" s="993"/>
      <c r="P12" s="964"/>
      <c r="Q12" s="677"/>
      <c r="R12" s="969"/>
      <c r="S12" s="964"/>
      <c r="T12" s="677"/>
      <c r="U12" s="969"/>
      <c r="V12" s="964"/>
    </row>
    <row r="13" spans="2:23" s="25" customFormat="1" ht="15" x14ac:dyDescent="0.25">
      <c r="B13" s="239" t="s">
        <v>25</v>
      </c>
      <c r="C13" s="368"/>
      <c r="D13" s="1102">
        <v>6.9</v>
      </c>
      <c r="E13" s="680"/>
      <c r="F13" s="994"/>
      <c r="G13" s="971">
        <v>9.6999999999999993</v>
      </c>
      <c r="H13" s="827"/>
      <c r="I13" s="994"/>
      <c r="J13" s="971">
        <v>1.4</v>
      </c>
      <c r="K13" s="827"/>
      <c r="L13" s="994"/>
      <c r="M13" s="971">
        <v>8.6999999999999993</v>
      </c>
      <c r="N13" s="827"/>
      <c r="O13" s="994"/>
      <c r="P13" s="971">
        <v>4.4000000000000004</v>
      </c>
      <c r="Q13" s="680"/>
      <c r="R13" s="970"/>
      <c r="S13" s="971">
        <v>26.7</v>
      </c>
      <c r="T13" s="680"/>
      <c r="U13" s="970"/>
      <c r="V13" s="971">
        <v>22.4</v>
      </c>
    </row>
    <row r="14" spans="2:23" s="25" customFormat="1" ht="14.25" x14ac:dyDescent="0.2">
      <c r="B14" s="235"/>
      <c r="C14" s="358"/>
      <c r="D14" s="1100"/>
      <c r="E14" s="677"/>
      <c r="F14" s="995"/>
      <c r="G14" s="965"/>
      <c r="H14" s="992"/>
      <c r="I14" s="995"/>
      <c r="J14" s="965"/>
      <c r="K14" s="992"/>
      <c r="L14" s="995"/>
      <c r="M14" s="965"/>
      <c r="N14" s="992"/>
      <c r="O14" s="995"/>
      <c r="P14" s="965"/>
      <c r="Q14" s="677"/>
      <c r="R14" s="966"/>
      <c r="S14" s="965"/>
      <c r="T14" s="677"/>
      <c r="U14" s="966"/>
      <c r="V14" s="965"/>
    </row>
    <row r="15" spans="2:23" s="25" customFormat="1" ht="14.25" x14ac:dyDescent="0.2">
      <c r="B15" s="236" t="s">
        <v>34</v>
      </c>
      <c r="C15" s="361"/>
      <c r="D15" s="1100">
        <v>0.7</v>
      </c>
      <c r="E15" s="679"/>
      <c r="F15" s="996"/>
      <c r="G15" s="965">
        <v>-1.8</v>
      </c>
      <c r="H15" s="990"/>
      <c r="I15" s="996"/>
      <c r="J15" s="965">
        <v>2.2999999999999998</v>
      </c>
      <c r="K15" s="990"/>
      <c r="L15" s="996"/>
      <c r="M15" s="965">
        <v>-0.6</v>
      </c>
      <c r="N15" s="990"/>
      <c r="O15" s="996"/>
      <c r="P15" s="965">
        <v>1.4</v>
      </c>
      <c r="Q15" s="679"/>
      <c r="R15" s="968"/>
      <c r="S15" s="965">
        <v>0.6</v>
      </c>
      <c r="T15" s="679"/>
      <c r="U15" s="968"/>
      <c r="V15" s="965">
        <v>6.4</v>
      </c>
    </row>
    <row r="16" spans="2:23" s="25" customFormat="1" ht="14.25" x14ac:dyDescent="0.2">
      <c r="B16" s="311" t="s">
        <v>246</v>
      </c>
      <c r="C16" s="238"/>
      <c r="D16" s="1100">
        <v>-1</v>
      </c>
      <c r="E16" s="573"/>
      <c r="F16" s="771"/>
      <c r="G16" s="965">
        <v>-2</v>
      </c>
      <c r="H16" s="772"/>
      <c r="I16" s="771"/>
      <c r="J16" s="965">
        <v>1.1000000000000001</v>
      </c>
      <c r="K16" s="772"/>
      <c r="L16" s="771"/>
      <c r="M16" s="965">
        <v>0.1</v>
      </c>
      <c r="N16" s="772"/>
      <c r="O16" s="771"/>
      <c r="P16" s="965">
        <v>2.6</v>
      </c>
      <c r="Q16" s="573"/>
      <c r="R16" s="966"/>
      <c r="S16" s="965">
        <v>-1.8</v>
      </c>
      <c r="T16" s="573"/>
      <c r="U16" s="966"/>
      <c r="V16" s="965">
        <v>4.5999999999999996</v>
      </c>
    </row>
    <row r="17" spans="2:23" s="25" customFormat="1" ht="14.25" x14ac:dyDescent="0.2">
      <c r="B17" s="235"/>
      <c r="C17" s="358"/>
      <c r="D17" s="1100"/>
      <c r="E17" s="677"/>
      <c r="F17" s="995"/>
      <c r="G17" s="965"/>
      <c r="H17" s="992"/>
      <c r="I17" s="995"/>
      <c r="J17" s="965"/>
      <c r="K17" s="992"/>
      <c r="L17" s="995"/>
      <c r="M17" s="965"/>
      <c r="N17" s="992"/>
      <c r="O17" s="995"/>
      <c r="P17" s="965"/>
      <c r="Q17" s="677"/>
      <c r="R17" s="966"/>
      <c r="S17" s="965"/>
      <c r="T17" s="677"/>
      <c r="U17" s="966"/>
      <c r="V17" s="965"/>
    </row>
    <row r="18" spans="2:23" s="25" customFormat="1" ht="15" x14ac:dyDescent="0.25">
      <c r="B18" s="239" t="s">
        <v>26</v>
      </c>
      <c r="C18" s="362" t="s">
        <v>1</v>
      </c>
      <c r="D18" s="1102">
        <v>6.6</v>
      </c>
      <c r="E18" s="680"/>
      <c r="F18" s="999" t="s">
        <v>1</v>
      </c>
      <c r="G18" s="971">
        <v>5.9</v>
      </c>
      <c r="H18" s="827"/>
      <c r="I18" s="999" t="s">
        <v>1</v>
      </c>
      <c r="J18" s="971">
        <v>4.8</v>
      </c>
      <c r="K18" s="827"/>
      <c r="L18" s="999" t="s">
        <v>1</v>
      </c>
      <c r="M18" s="971">
        <v>8.1999999999999993</v>
      </c>
      <c r="N18" s="827"/>
      <c r="O18" s="999" t="s">
        <v>1</v>
      </c>
      <c r="P18" s="971">
        <v>8.4</v>
      </c>
      <c r="Q18" s="680"/>
      <c r="R18" s="972" t="s">
        <v>1</v>
      </c>
      <c r="S18" s="971">
        <v>25.5</v>
      </c>
      <c r="T18" s="680"/>
      <c r="U18" s="972" t="s">
        <v>1</v>
      </c>
      <c r="V18" s="971">
        <v>33.4</v>
      </c>
    </row>
    <row r="19" spans="2:23" s="25" customFormat="1" ht="14.25" x14ac:dyDescent="0.2">
      <c r="B19" s="235"/>
      <c r="C19" s="358"/>
      <c r="D19" s="1100"/>
      <c r="E19" s="677"/>
      <c r="F19" s="995"/>
      <c r="G19" s="965"/>
      <c r="H19" s="992"/>
      <c r="I19" s="995"/>
      <c r="J19" s="965"/>
      <c r="K19" s="992"/>
      <c r="L19" s="995"/>
      <c r="M19" s="965"/>
      <c r="N19" s="992"/>
      <c r="O19" s="995"/>
      <c r="P19" s="965"/>
      <c r="Q19" s="677"/>
      <c r="R19" s="966"/>
      <c r="S19" s="965"/>
      <c r="T19" s="677"/>
      <c r="U19" s="966"/>
      <c r="V19" s="965"/>
    </row>
    <row r="20" spans="2:23" s="26" customFormat="1" ht="15" x14ac:dyDescent="0.25">
      <c r="B20" s="234" t="s">
        <v>75</v>
      </c>
      <c r="C20" s="356"/>
      <c r="D20" s="1103"/>
      <c r="E20" s="673"/>
      <c r="F20" s="1001"/>
      <c r="G20" s="974"/>
      <c r="H20" s="1000"/>
      <c r="I20" s="1001"/>
      <c r="J20" s="974"/>
      <c r="K20" s="1000"/>
      <c r="L20" s="1001"/>
      <c r="M20" s="974"/>
      <c r="N20" s="1000"/>
      <c r="O20" s="1001"/>
      <c r="P20" s="974"/>
      <c r="Q20" s="673"/>
      <c r="R20" s="973"/>
      <c r="S20" s="974"/>
      <c r="T20" s="673"/>
      <c r="U20" s="973"/>
      <c r="V20" s="974"/>
    </row>
    <row r="21" spans="2:23" s="25" customFormat="1" ht="14.25" x14ac:dyDescent="0.2">
      <c r="B21" s="235"/>
      <c r="C21" s="358"/>
      <c r="D21" s="1100"/>
      <c r="E21" s="677"/>
      <c r="F21" s="995"/>
      <c r="G21" s="965"/>
      <c r="H21" s="992"/>
      <c r="I21" s="995"/>
      <c r="J21" s="965"/>
      <c r="K21" s="992"/>
      <c r="L21" s="995"/>
      <c r="M21" s="965"/>
      <c r="N21" s="992"/>
      <c r="O21" s="995"/>
      <c r="P21" s="965"/>
      <c r="Q21" s="677"/>
      <c r="R21" s="966"/>
      <c r="S21" s="965"/>
      <c r="T21" s="677"/>
      <c r="U21" s="966"/>
      <c r="V21" s="965"/>
    </row>
    <row r="22" spans="2:23" s="25" customFormat="1" ht="14.25" x14ac:dyDescent="0.2">
      <c r="B22" s="479" t="s">
        <v>536</v>
      </c>
      <c r="C22" s="238"/>
      <c r="D22" s="1100">
        <v>-0.5</v>
      </c>
      <c r="E22" s="573"/>
      <c r="F22" s="771"/>
      <c r="G22" s="965">
        <v>-0.4</v>
      </c>
      <c r="H22" s="772"/>
      <c r="I22" s="771"/>
      <c r="J22" s="965">
        <v>-0.3</v>
      </c>
      <c r="K22" s="772"/>
      <c r="L22" s="771"/>
      <c r="M22" s="965">
        <v>0</v>
      </c>
      <c r="N22" s="772"/>
      <c r="O22" s="771"/>
      <c r="P22" s="965">
        <v>5.0999999999999996</v>
      </c>
      <c r="Q22" s="573"/>
      <c r="R22" s="966"/>
      <c r="S22" s="965">
        <v>-1.2</v>
      </c>
      <c r="T22" s="573"/>
      <c r="U22" s="966"/>
      <c r="V22" s="965">
        <v>19.3</v>
      </c>
    </row>
    <row r="23" spans="2:23" s="25" customFormat="1" ht="14.25" x14ac:dyDescent="0.2">
      <c r="B23" s="237" t="s">
        <v>36</v>
      </c>
      <c r="C23" s="238"/>
      <c r="D23" s="1100">
        <v>1.7</v>
      </c>
      <c r="E23" s="573"/>
      <c r="F23" s="771"/>
      <c r="G23" s="965">
        <v>2.4</v>
      </c>
      <c r="H23" s="772"/>
      <c r="I23" s="771"/>
      <c r="J23" s="965">
        <v>1.6</v>
      </c>
      <c r="K23" s="772"/>
      <c r="L23" s="771"/>
      <c r="M23" s="965">
        <v>2.1</v>
      </c>
      <c r="N23" s="772"/>
      <c r="O23" s="771"/>
      <c r="P23" s="965">
        <v>2.4</v>
      </c>
      <c r="Q23" s="573"/>
      <c r="R23" s="966"/>
      <c r="S23" s="965">
        <v>7.8</v>
      </c>
      <c r="T23" s="573"/>
      <c r="U23" s="966"/>
      <c r="V23" s="965">
        <v>8.8000000000000007</v>
      </c>
    </row>
    <row r="24" spans="2:23" s="25" customFormat="1" ht="14.25" x14ac:dyDescent="0.2">
      <c r="B24" s="235"/>
      <c r="C24" s="358"/>
      <c r="D24" s="1101"/>
      <c r="E24" s="677"/>
      <c r="F24" s="995"/>
      <c r="G24" s="964"/>
      <c r="H24" s="992"/>
      <c r="I24" s="995"/>
      <c r="J24" s="964"/>
      <c r="K24" s="992"/>
      <c r="L24" s="995"/>
      <c r="M24" s="964"/>
      <c r="N24" s="992"/>
      <c r="O24" s="995"/>
      <c r="P24" s="964"/>
      <c r="Q24" s="677"/>
      <c r="R24" s="975"/>
      <c r="S24" s="964"/>
      <c r="T24" s="677"/>
      <c r="U24" s="975"/>
      <c r="V24" s="964"/>
    </row>
    <row r="25" spans="2:23" s="24" customFormat="1" ht="15" x14ac:dyDescent="0.25">
      <c r="B25" s="240" t="s">
        <v>76</v>
      </c>
      <c r="C25" s="364"/>
      <c r="D25" s="1102">
        <v>1.2</v>
      </c>
      <c r="E25" s="682"/>
      <c r="F25" s="1003"/>
      <c r="G25" s="971">
        <v>2</v>
      </c>
      <c r="H25" s="1002"/>
      <c r="I25" s="1003"/>
      <c r="J25" s="971">
        <v>1.3</v>
      </c>
      <c r="K25" s="1002"/>
      <c r="L25" s="1003"/>
      <c r="M25" s="971">
        <v>2.1</v>
      </c>
      <c r="N25" s="1002"/>
      <c r="O25" s="1003"/>
      <c r="P25" s="971">
        <v>7.5</v>
      </c>
      <c r="Q25" s="682"/>
      <c r="R25" s="976"/>
      <c r="S25" s="971">
        <v>6.6</v>
      </c>
      <c r="T25" s="682"/>
      <c r="U25" s="976"/>
      <c r="V25" s="971">
        <v>28.1</v>
      </c>
    </row>
    <row r="26" spans="2:23" s="24" customFormat="1" ht="15" x14ac:dyDescent="0.25">
      <c r="B26" s="241"/>
      <c r="C26" s="366"/>
      <c r="D26" s="1104"/>
      <c r="E26" s="683"/>
      <c r="F26" s="1005"/>
      <c r="G26" s="978"/>
      <c r="H26" s="1004"/>
      <c r="I26" s="1005"/>
      <c r="J26" s="978"/>
      <c r="K26" s="1004"/>
      <c r="L26" s="1005"/>
      <c r="M26" s="978"/>
      <c r="N26" s="1004"/>
      <c r="O26" s="1005"/>
      <c r="P26" s="978"/>
      <c r="Q26" s="683"/>
      <c r="R26" s="977"/>
      <c r="S26" s="978"/>
      <c r="T26" s="683"/>
      <c r="U26" s="977"/>
      <c r="V26" s="978"/>
    </row>
    <row r="27" spans="2:23" s="25" customFormat="1" ht="14.25" x14ac:dyDescent="0.2">
      <c r="B27" s="235"/>
      <c r="C27" s="358"/>
      <c r="D27" s="1101"/>
      <c r="E27" s="677"/>
      <c r="F27" s="995"/>
      <c r="G27" s="964"/>
      <c r="H27" s="992"/>
      <c r="I27" s="995"/>
      <c r="J27" s="964"/>
      <c r="K27" s="992"/>
      <c r="L27" s="995"/>
      <c r="M27" s="964"/>
      <c r="N27" s="992"/>
      <c r="O27" s="995"/>
      <c r="P27" s="964"/>
      <c r="Q27" s="677"/>
      <c r="R27" s="975"/>
      <c r="S27" s="964"/>
      <c r="T27" s="677"/>
      <c r="U27" s="975"/>
      <c r="V27" s="964"/>
    </row>
    <row r="28" spans="2:23" s="24" customFormat="1" ht="15.75" thickBot="1" x14ac:dyDescent="0.3">
      <c r="B28" s="363" t="s">
        <v>329</v>
      </c>
      <c r="C28" s="367" t="s">
        <v>1</v>
      </c>
      <c r="D28" s="1105">
        <v>5.4</v>
      </c>
      <c r="E28" s="682"/>
      <c r="F28" s="1006" t="s">
        <v>1</v>
      </c>
      <c r="G28" s="980">
        <v>3.9</v>
      </c>
      <c r="H28" s="1002"/>
      <c r="I28" s="1006" t="s">
        <v>1</v>
      </c>
      <c r="J28" s="980">
        <v>3.5</v>
      </c>
      <c r="K28" s="1002"/>
      <c r="L28" s="1006" t="s">
        <v>1</v>
      </c>
      <c r="M28" s="980">
        <v>6.1</v>
      </c>
      <c r="N28" s="1002"/>
      <c r="O28" s="1006" t="s">
        <v>1</v>
      </c>
      <c r="P28" s="980">
        <v>0.9</v>
      </c>
      <c r="Q28" s="682"/>
      <c r="R28" s="979" t="s">
        <v>1</v>
      </c>
      <c r="S28" s="980">
        <v>18.899999999999999</v>
      </c>
      <c r="T28" s="682"/>
      <c r="U28" s="979" t="s">
        <v>1</v>
      </c>
      <c r="V28" s="980">
        <v>5.3</v>
      </c>
    </row>
    <row r="29" spans="2:23" ht="14.25" x14ac:dyDescent="0.2">
      <c r="B29" s="235"/>
      <c r="C29" s="358"/>
      <c r="D29" s="1106"/>
      <c r="E29" s="677"/>
      <c r="F29" s="995"/>
      <c r="G29" s="1007"/>
      <c r="H29" s="992"/>
      <c r="I29" s="995"/>
      <c r="J29" s="1007"/>
      <c r="K29" s="992"/>
      <c r="L29" s="995"/>
      <c r="M29" s="1007"/>
      <c r="N29" s="992"/>
      <c r="O29" s="995"/>
      <c r="P29" s="981"/>
      <c r="Q29" s="677"/>
      <c r="R29" s="966"/>
      <c r="S29" s="981"/>
      <c r="T29" s="677"/>
      <c r="U29" s="966"/>
      <c r="V29" s="981"/>
      <c r="W29" s="324"/>
    </row>
    <row r="30" spans="2:23" ht="14.25" x14ac:dyDescent="0.2">
      <c r="B30" s="235"/>
      <c r="C30" s="358"/>
      <c r="D30" s="1119"/>
      <c r="E30" s="677"/>
      <c r="F30" s="995"/>
      <c r="G30" s="981"/>
      <c r="H30" s="992"/>
      <c r="I30" s="995"/>
      <c r="J30" s="981"/>
      <c r="K30" s="992"/>
      <c r="L30" s="995"/>
      <c r="M30" s="981"/>
      <c r="N30" s="992"/>
      <c r="O30" s="995"/>
      <c r="P30" s="981"/>
      <c r="Q30" s="677"/>
      <c r="R30" s="966"/>
      <c r="S30" s="981"/>
      <c r="T30" s="677"/>
      <c r="U30" s="966"/>
      <c r="V30" s="981"/>
      <c r="W30" s="324"/>
    </row>
    <row r="31" spans="2:23" ht="14.25" x14ac:dyDescent="0.2">
      <c r="B31" s="242" t="s">
        <v>122</v>
      </c>
      <c r="C31" s="326"/>
      <c r="D31" s="1107">
        <v>-7.5999999999999998E-2</v>
      </c>
      <c r="E31" s="684"/>
      <c r="F31" s="1008"/>
      <c r="G31" s="983">
        <v>-6.8000000000000005E-2</v>
      </c>
      <c r="H31" s="824"/>
      <c r="I31" s="1008"/>
      <c r="J31" s="983">
        <v>-6.3E-2</v>
      </c>
      <c r="K31" s="824"/>
      <c r="L31" s="1008"/>
      <c r="M31" s="983">
        <v>0</v>
      </c>
      <c r="N31" s="824"/>
      <c r="O31" s="1008"/>
      <c r="P31" s="983">
        <v>0.60699999999999998</v>
      </c>
      <c r="Q31" s="684"/>
      <c r="R31" s="982"/>
      <c r="S31" s="983">
        <v>-4.7E-2</v>
      </c>
      <c r="T31" s="684"/>
      <c r="U31" s="982"/>
      <c r="V31" s="983">
        <v>0.57799999999999996</v>
      </c>
      <c r="W31" s="1236"/>
    </row>
    <row r="32" spans="2:23" ht="14.25" x14ac:dyDescent="0.2">
      <c r="B32" s="242" t="s">
        <v>126</v>
      </c>
      <c r="C32" s="326"/>
      <c r="D32" s="1107">
        <v>0.25800000000000001</v>
      </c>
      <c r="E32" s="684"/>
      <c r="F32" s="1008"/>
      <c r="G32" s="983">
        <v>0.40699999999999997</v>
      </c>
      <c r="H32" s="824"/>
      <c r="I32" s="1008"/>
      <c r="J32" s="983">
        <v>0.33300000000000002</v>
      </c>
      <c r="K32" s="824"/>
      <c r="L32" s="1008"/>
      <c r="M32" s="983">
        <v>0.25600000000000001</v>
      </c>
      <c r="N32" s="824"/>
      <c r="O32" s="1008"/>
      <c r="P32" s="983">
        <v>0.28599999999999998</v>
      </c>
      <c r="Q32" s="684"/>
      <c r="R32" s="982"/>
      <c r="S32" s="983">
        <v>0.30599999999999999</v>
      </c>
      <c r="T32" s="684"/>
      <c r="U32" s="982"/>
      <c r="V32" s="983">
        <v>0.26300000000000001</v>
      </c>
      <c r="W32" s="1236"/>
    </row>
    <row r="33" spans="2:23" ht="15" thickBot="1" x14ac:dyDescent="0.25">
      <c r="B33" s="235"/>
      <c r="C33" s="492"/>
      <c r="D33" s="1108">
        <v>0.182</v>
      </c>
      <c r="E33" s="677"/>
      <c r="F33" s="1009"/>
      <c r="G33" s="985">
        <v>0.33900000000000002</v>
      </c>
      <c r="H33" s="992"/>
      <c r="I33" s="1009"/>
      <c r="J33" s="985">
        <v>0.27</v>
      </c>
      <c r="K33" s="992"/>
      <c r="L33" s="1009"/>
      <c r="M33" s="985">
        <v>0.25600000000000001</v>
      </c>
      <c r="N33" s="992"/>
      <c r="O33" s="1009"/>
      <c r="P33" s="985">
        <v>0.89300000000000002</v>
      </c>
      <c r="Q33" s="677"/>
      <c r="R33" s="984"/>
      <c r="S33" s="985">
        <v>0.25900000000000001</v>
      </c>
      <c r="T33" s="677"/>
      <c r="U33" s="984"/>
      <c r="V33" s="985">
        <v>0.84099999999999997</v>
      </c>
      <c r="W33" s="1236"/>
    </row>
    <row r="34" spans="2:23" x14ac:dyDescent="0.2">
      <c r="Q34" s="663"/>
      <c r="T34" s="663"/>
    </row>
  </sheetData>
  <mergeCells count="1">
    <mergeCell ref="B1:V1"/>
  </mergeCells>
  <phoneticPr fontId="17" type="noConversion"/>
  <pageMargins left="0.71" right="0.64" top="0.64" bottom="1" header="0.5" footer="0.33"/>
  <pageSetup scale="65" orientation="landscape" horizontalDpi="1200" verticalDpi="1200" r:id="rId1"/>
  <headerFooter alignWithMargins="0">
    <oddHeader>&amp;R&amp;G</oddHeader>
    <oddFooter>&amp;C&amp;11PAGE 11</oddFooter>
  </headerFooter>
  <customProperties>
    <customPr name="layoutContexts" r:id="rId2"/>
    <customPr name="SaveUndoMode" r:id="rId3"/>
  </customPropertie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zoomScale="90" zoomScaleNormal="90" zoomScaleSheetLayoutView="90" workbookViewId="0">
      <selection activeCell="AB1" sqref="AB1"/>
    </sheetView>
  </sheetViews>
  <sheetFormatPr defaultRowHeight="12.75" x14ac:dyDescent="0.2"/>
  <cols>
    <col min="1" max="1" width="6.7109375" style="324" customWidth="1"/>
    <col min="2" max="2" width="51.140625" style="324" customWidth="1"/>
    <col min="3" max="3" width="3.140625" style="324" customWidth="1"/>
    <col min="4" max="4" width="10.42578125" style="609" customWidth="1"/>
    <col min="5" max="5" width="4.42578125" style="609" customWidth="1"/>
    <col min="6" max="6" width="3.140625" style="909" customWidth="1"/>
    <col min="7" max="7" width="10.42578125" style="663" customWidth="1"/>
    <col min="8" max="8" width="4.42578125" style="609" customWidth="1"/>
    <col min="9" max="9" width="3.140625" style="609" customWidth="1"/>
    <col min="10" max="10" width="10.42578125" style="609" customWidth="1"/>
    <col min="11" max="11" width="4.42578125" style="609" customWidth="1"/>
    <col min="12" max="12" width="3.140625" style="614" customWidth="1"/>
    <col min="13" max="13" width="10.42578125" style="663" customWidth="1"/>
    <col min="14" max="14" width="4.42578125" style="609" customWidth="1"/>
    <col min="15" max="15" width="3.140625" style="614" customWidth="1"/>
    <col min="16" max="16" width="10.42578125" style="663" customWidth="1"/>
    <col min="17" max="17" width="4.42578125" style="611" customWidth="1"/>
    <col min="18" max="18" width="3.140625" style="1024" customWidth="1"/>
    <col min="19" max="19" width="10.42578125" style="1023" customWidth="1"/>
    <col min="20" max="20" width="4.42578125" style="611" customWidth="1"/>
    <col min="21" max="21" width="3.140625" style="1024" customWidth="1"/>
    <col min="22" max="22" width="10.42578125" style="1023" customWidth="1"/>
    <col min="23" max="16384" width="9.140625" style="324"/>
  </cols>
  <sheetData>
    <row r="1" spans="2:22" ht="34.5" customHeight="1" x14ac:dyDescent="0.25">
      <c r="B1" s="1393" t="s">
        <v>513</v>
      </c>
      <c r="C1" s="1393"/>
      <c r="D1" s="1393"/>
      <c r="E1" s="1393"/>
      <c r="F1" s="1393"/>
      <c r="G1" s="1393"/>
      <c r="H1" s="1393"/>
      <c r="I1" s="1393"/>
      <c r="J1" s="1393"/>
      <c r="K1" s="1393"/>
      <c r="L1" s="1393"/>
      <c r="M1" s="1393"/>
      <c r="N1" s="1393"/>
      <c r="O1" s="1393"/>
      <c r="P1" s="1393"/>
      <c r="Q1" s="1393"/>
      <c r="R1" s="1393"/>
      <c r="S1" s="1393"/>
      <c r="T1" s="1393"/>
      <c r="U1" s="1393"/>
      <c r="V1" s="1393"/>
    </row>
    <row r="2" spans="2:22" s="16" customFormat="1" ht="12.75" customHeight="1" x14ac:dyDescent="0.2">
      <c r="B2" s="38"/>
      <c r="C2" s="38"/>
      <c r="D2" s="641"/>
      <c r="E2" s="641"/>
      <c r="F2" s="1028"/>
      <c r="G2" s="641"/>
      <c r="H2" s="641"/>
      <c r="I2" s="641"/>
      <c r="J2" s="641"/>
      <c r="K2" s="641"/>
      <c r="L2" s="686"/>
      <c r="M2" s="641"/>
      <c r="N2" s="641"/>
      <c r="O2" s="686"/>
      <c r="P2" s="641"/>
      <c r="Q2" s="687"/>
      <c r="R2" s="1025"/>
      <c r="S2" s="1012"/>
      <c r="T2" s="687"/>
      <c r="U2" s="1025"/>
      <c r="V2" s="1012"/>
    </row>
    <row r="3" spans="2:22" s="16" customFormat="1" ht="12.75" customHeight="1" x14ac:dyDescent="0.2">
      <c r="B3" s="353"/>
      <c r="C3" s="353"/>
      <c r="D3" s="667"/>
      <c r="E3" s="667"/>
      <c r="F3" s="988"/>
      <c r="G3" s="667"/>
      <c r="H3" s="667"/>
      <c r="I3" s="667"/>
      <c r="J3" s="667"/>
      <c r="K3" s="667"/>
      <c r="L3" s="668"/>
      <c r="M3" s="667"/>
      <c r="N3" s="667"/>
      <c r="O3" s="668"/>
      <c r="P3" s="667"/>
      <c r="Q3" s="688"/>
      <c r="R3" s="1015"/>
      <c r="S3" s="987"/>
      <c r="T3" s="688"/>
      <c r="U3" s="1015"/>
      <c r="V3" s="987"/>
    </row>
    <row r="4" spans="2:22" s="16" customFormat="1" ht="12.75" customHeight="1" x14ac:dyDescent="0.2">
      <c r="B4" s="353"/>
      <c r="C4" s="353"/>
      <c r="D4" s="667"/>
      <c r="E4" s="667"/>
      <c r="F4" s="988"/>
      <c r="G4" s="667"/>
      <c r="H4" s="667"/>
      <c r="I4" s="667"/>
      <c r="J4" s="667"/>
      <c r="K4" s="667"/>
      <c r="L4" s="668"/>
      <c r="M4" s="667"/>
      <c r="N4" s="667"/>
      <c r="O4" s="668"/>
      <c r="P4" s="667"/>
      <c r="Q4" s="688"/>
      <c r="R4" s="1015"/>
      <c r="S4" s="987"/>
      <c r="T4" s="688"/>
      <c r="U4" s="1015"/>
      <c r="V4" s="987"/>
    </row>
    <row r="5" spans="2:22" s="23" customFormat="1" ht="15" x14ac:dyDescent="0.25">
      <c r="B5" s="353"/>
      <c r="C5" s="354"/>
      <c r="D5" s="1096" t="s">
        <v>78</v>
      </c>
      <c r="E5" s="667"/>
      <c r="F5" s="988"/>
      <c r="G5" s="986" t="s">
        <v>116</v>
      </c>
      <c r="H5" s="987"/>
      <c r="I5" s="988"/>
      <c r="J5" s="986" t="s">
        <v>115</v>
      </c>
      <c r="K5" s="987"/>
      <c r="L5" s="988"/>
      <c r="M5" s="986" t="s">
        <v>114</v>
      </c>
      <c r="N5" s="987"/>
      <c r="O5" s="988"/>
      <c r="P5" s="986" t="s">
        <v>78</v>
      </c>
      <c r="Q5" s="688"/>
      <c r="R5" s="1016"/>
      <c r="S5" s="816" t="s">
        <v>77</v>
      </c>
      <c r="T5" s="688"/>
      <c r="U5" s="1016"/>
      <c r="V5" s="816" t="s">
        <v>77</v>
      </c>
    </row>
    <row r="6" spans="2:22" s="23" customFormat="1" ht="15" x14ac:dyDescent="0.25">
      <c r="B6" s="353"/>
      <c r="C6" s="325"/>
      <c r="D6" s="182">
        <v>2016</v>
      </c>
      <c r="E6" s="667"/>
      <c r="F6" s="989"/>
      <c r="G6" s="800">
        <v>2016</v>
      </c>
      <c r="H6" s="987"/>
      <c r="I6" s="989"/>
      <c r="J6" s="800">
        <v>2016</v>
      </c>
      <c r="K6" s="987"/>
      <c r="L6" s="989"/>
      <c r="M6" s="800">
        <v>2016</v>
      </c>
      <c r="N6" s="987"/>
      <c r="O6" s="989"/>
      <c r="P6" s="800">
        <v>2015</v>
      </c>
      <c r="Q6" s="688"/>
      <c r="R6" s="1017"/>
      <c r="S6" s="800">
        <v>2016</v>
      </c>
      <c r="T6" s="688"/>
      <c r="U6" s="1017"/>
      <c r="V6" s="800">
        <v>2015</v>
      </c>
    </row>
    <row r="7" spans="2:22" s="16" customFormat="1" ht="14.25" x14ac:dyDescent="0.2">
      <c r="B7" s="353"/>
      <c r="C7" s="354"/>
      <c r="D7" s="1097"/>
      <c r="E7" s="667"/>
      <c r="F7" s="988"/>
      <c r="G7" s="987"/>
      <c r="H7" s="987"/>
      <c r="I7" s="988"/>
      <c r="J7" s="987"/>
      <c r="K7" s="987"/>
      <c r="L7" s="988"/>
      <c r="M7" s="987"/>
      <c r="N7" s="987"/>
      <c r="O7" s="988"/>
      <c r="P7" s="987"/>
      <c r="Q7" s="688"/>
      <c r="R7" s="1015"/>
      <c r="S7" s="987"/>
      <c r="T7" s="688"/>
      <c r="U7" s="1015"/>
      <c r="V7" s="987"/>
    </row>
    <row r="8" spans="2:22" s="22" customFormat="1" ht="15.75" x14ac:dyDescent="0.25">
      <c r="B8" s="355" t="s">
        <v>326</v>
      </c>
      <c r="C8" s="356"/>
      <c r="D8" s="1098"/>
      <c r="E8" s="673"/>
      <c r="F8" s="1001"/>
      <c r="G8" s="1027"/>
      <c r="H8" s="1000"/>
      <c r="I8" s="1001"/>
      <c r="J8" s="1027"/>
      <c r="K8" s="1039"/>
      <c r="L8" s="1001"/>
      <c r="M8" s="1027"/>
      <c r="N8" s="1000"/>
      <c r="O8" s="1001"/>
      <c r="P8" s="1027"/>
      <c r="Q8" s="689"/>
      <c r="R8" s="1018"/>
      <c r="S8" s="1027"/>
      <c r="T8" s="689"/>
      <c r="U8" s="1018"/>
      <c r="V8" s="1027"/>
    </row>
    <row r="9" spans="2:22" ht="14.25" x14ac:dyDescent="0.2">
      <c r="B9" s="357"/>
      <c r="C9" s="358"/>
      <c r="D9" s="1118"/>
      <c r="E9" s="677"/>
      <c r="F9" s="995"/>
      <c r="G9" s="1020"/>
      <c r="H9" s="992"/>
      <c r="I9" s="995"/>
      <c r="J9" s="1020"/>
      <c r="K9" s="1040"/>
      <c r="L9" s="995"/>
      <c r="M9" s="1020"/>
      <c r="N9" s="992"/>
      <c r="O9" s="995"/>
      <c r="P9" s="1020"/>
      <c r="Q9" s="690"/>
      <c r="R9" s="966"/>
      <c r="S9" s="1020"/>
      <c r="T9" s="690"/>
      <c r="U9" s="966"/>
      <c r="V9" s="1020"/>
    </row>
    <row r="10" spans="2:22" s="24" customFormat="1" ht="14.25" x14ac:dyDescent="0.2">
      <c r="B10" s="359" t="s">
        <v>23</v>
      </c>
      <c r="C10" s="360" t="s">
        <v>1</v>
      </c>
      <c r="D10" s="1100">
        <v>29.6</v>
      </c>
      <c r="E10" s="679"/>
      <c r="F10" s="991" t="s">
        <v>1</v>
      </c>
      <c r="G10" s="965">
        <v>38.5</v>
      </c>
      <c r="H10" s="990"/>
      <c r="I10" s="991" t="s">
        <v>1</v>
      </c>
      <c r="J10" s="965">
        <v>63.2</v>
      </c>
      <c r="K10" s="1041"/>
      <c r="L10" s="991" t="s">
        <v>1</v>
      </c>
      <c r="M10" s="965">
        <v>83.7</v>
      </c>
      <c r="N10" s="1041"/>
      <c r="O10" s="991" t="s">
        <v>1</v>
      </c>
      <c r="P10" s="965">
        <v>35.5</v>
      </c>
      <c r="Q10" s="681"/>
      <c r="R10" s="991" t="s">
        <v>1</v>
      </c>
      <c r="S10" s="965">
        <v>215</v>
      </c>
      <c r="T10" s="681"/>
      <c r="U10" s="991" t="s">
        <v>1</v>
      </c>
      <c r="V10" s="965">
        <v>247.7</v>
      </c>
    </row>
    <row r="11" spans="2:22" s="24" customFormat="1" ht="14.25" x14ac:dyDescent="0.2">
      <c r="B11" s="237" t="s">
        <v>33</v>
      </c>
      <c r="C11" s="238"/>
      <c r="D11" s="1100">
        <v>-1.4</v>
      </c>
      <c r="E11" s="573"/>
      <c r="F11" s="771"/>
      <c r="G11" s="965">
        <v>-7</v>
      </c>
      <c r="H11" s="772"/>
      <c r="I11" s="771"/>
      <c r="J11" s="965">
        <v>-14</v>
      </c>
      <c r="K11" s="814"/>
      <c r="L11" s="771"/>
      <c r="M11" s="965">
        <v>-32.6</v>
      </c>
      <c r="N11" s="814"/>
      <c r="O11" s="771"/>
      <c r="P11" s="965">
        <v>-3.3</v>
      </c>
      <c r="Q11" s="590"/>
      <c r="R11" s="771"/>
      <c r="S11" s="965">
        <v>-55</v>
      </c>
      <c r="T11" s="590"/>
      <c r="U11" s="771"/>
      <c r="V11" s="965">
        <v>-51.3</v>
      </c>
    </row>
    <row r="12" spans="2:22" s="25" customFormat="1" ht="14.25" x14ac:dyDescent="0.2">
      <c r="B12" s="357"/>
      <c r="C12" s="358"/>
      <c r="D12" s="1101"/>
      <c r="E12" s="677"/>
      <c r="F12" s="995"/>
      <c r="G12" s="964"/>
      <c r="H12" s="992"/>
      <c r="I12" s="995"/>
      <c r="J12" s="964"/>
      <c r="K12" s="1040"/>
      <c r="L12" s="995"/>
      <c r="M12" s="964"/>
      <c r="N12" s="1040"/>
      <c r="O12" s="995"/>
      <c r="P12" s="964"/>
      <c r="Q12" s="690"/>
      <c r="R12" s="995"/>
      <c r="S12" s="964"/>
      <c r="T12" s="690"/>
      <c r="U12" s="995"/>
      <c r="V12" s="964"/>
    </row>
    <row r="13" spans="2:22" s="25" customFormat="1" ht="15" x14ac:dyDescent="0.25">
      <c r="B13" s="394" t="s">
        <v>25</v>
      </c>
      <c r="C13" s="368"/>
      <c r="D13" s="1102">
        <v>28.2</v>
      </c>
      <c r="E13" s="680"/>
      <c r="F13" s="1031"/>
      <c r="G13" s="971">
        <v>31.5</v>
      </c>
      <c r="H13" s="827"/>
      <c r="I13" s="1031"/>
      <c r="J13" s="971">
        <v>49.2</v>
      </c>
      <c r="K13" s="1042"/>
      <c r="L13" s="1031"/>
      <c r="M13" s="971">
        <v>51.1</v>
      </c>
      <c r="N13" s="1042"/>
      <c r="O13" s="1031"/>
      <c r="P13" s="971">
        <v>32.200000000000003</v>
      </c>
      <c r="Q13" s="691"/>
      <c r="R13" s="1031"/>
      <c r="S13" s="971">
        <v>160</v>
      </c>
      <c r="T13" s="691"/>
      <c r="U13" s="1031"/>
      <c r="V13" s="971">
        <v>196.4</v>
      </c>
    </row>
    <row r="14" spans="2:22" s="25" customFormat="1" ht="14.25" x14ac:dyDescent="0.2">
      <c r="B14" s="357"/>
      <c r="C14" s="358"/>
      <c r="D14" s="1100"/>
      <c r="E14" s="677"/>
      <c r="F14" s="995"/>
      <c r="G14" s="965"/>
      <c r="H14" s="992"/>
      <c r="I14" s="995"/>
      <c r="J14" s="965"/>
      <c r="K14" s="1040"/>
      <c r="L14" s="995"/>
      <c r="M14" s="965"/>
      <c r="N14" s="1040"/>
      <c r="O14" s="995"/>
      <c r="P14" s="965"/>
      <c r="Q14" s="690"/>
      <c r="R14" s="995"/>
      <c r="S14" s="965"/>
      <c r="T14" s="690"/>
      <c r="U14" s="995"/>
      <c r="V14" s="965"/>
    </row>
    <row r="15" spans="2:22" s="25" customFormat="1" ht="14.25" x14ac:dyDescent="0.2">
      <c r="B15" s="359" t="s">
        <v>34</v>
      </c>
      <c r="C15" s="361"/>
      <c r="D15" s="1100">
        <v>26.6</v>
      </c>
      <c r="E15" s="679"/>
      <c r="F15" s="996"/>
      <c r="G15" s="965">
        <v>18.5</v>
      </c>
      <c r="H15" s="990"/>
      <c r="I15" s="996"/>
      <c r="J15" s="965">
        <v>-7.3</v>
      </c>
      <c r="K15" s="1041"/>
      <c r="L15" s="996"/>
      <c r="M15" s="965">
        <v>-25.2</v>
      </c>
      <c r="N15" s="1041"/>
      <c r="O15" s="996"/>
      <c r="P15" s="965">
        <v>27.3</v>
      </c>
      <c r="Q15" s="681"/>
      <c r="R15" s="996"/>
      <c r="S15" s="965">
        <v>12.6</v>
      </c>
      <c r="T15" s="681"/>
      <c r="U15" s="996"/>
      <c r="V15" s="965">
        <v>3.4</v>
      </c>
    </row>
    <row r="16" spans="2:22" s="25" customFormat="1" ht="14.25" x14ac:dyDescent="0.2">
      <c r="B16" s="444" t="s">
        <v>246</v>
      </c>
      <c r="C16" s="238"/>
      <c r="D16" s="1100">
        <v>-9.6</v>
      </c>
      <c r="E16" s="573"/>
      <c r="F16" s="771"/>
      <c r="G16" s="965">
        <v>-6.5</v>
      </c>
      <c r="H16" s="772"/>
      <c r="I16" s="771"/>
      <c r="J16" s="965">
        <v>-4.5</v>
      </c>
      <c r="K16" s="814"/>
      <c r="L16" s="771"/>
      <c r="M16" s="965">
        <v>21.2</v>
      </c>
      <c r="N16" s="814"/>
      <c r="O16" s="771"/>
      <c r="P16" s="965">
        <v>-10.5</v>
      </c>
      <c r="Q16" s="590"/>
      <c r="R16" s="771"/>
      <c r="S16" s="965">
        <v>0.6</v>
      </c>
      <c r="T16" s="590"/>
      <c r="U16" s="771"/>
      <c r="V16" s="965">
        <v>-1.6</v>
      </c>
    </row>
    <row r="17" spans="2:23" s="25" customFormat="1" ht="14.25" x14ac:dyDescent="0.2">
      <c r="B17" s="357"/>
      <c r="C17" s="358"/>
      <c r="D17" s="1100"/>
      <c r="E17" s="677"/>
      <c r="F17" s="995"/>
      <c r="G17" s="965"/>
      <c r="H17" s="992"/>
      <c r="I17" s="995"/>
      <c r="J17" s="965"/>
      <c r="K17" s="1040"/>
      <c r="L17" s="995"/>
      <c r="M17" s="965"/>
      <c r="N17" s="1040"/>
      <c r="O17" s="995"/>
      <c r="P17" s="965"/>
      <c r="Q17" s="690"/>
      <c r="R17" s="995"/>
      <c r="S17" s="965"/>
      <c r="T17" s="690"/>
      <c r="U17" s="995"/>
      <c r="V17" s="965"/>
    </row>
    <row r="18" spans="2:23" s="25" customFormat="1" ht="15" x14ac:dyDescent="0.25">
      <c r="B18" s="394" t="s">
        <v>26</v>
      </c>
      <c r="C18" s="362" t="s">
        <v>1</v>
      </c>
      <c r="D18" s="1102">
        <v>45.2</v>
      </c>
      <c r="E18" s="680"/>
      <c r="F18" s="999" t="s">
        <v>1</v>
      </c>
      <c r="G18" s="971">
        <v>43.5</v>
      </c>
      <c r="H18" s="827"/>
      <c r="I18" s="999" t="s">
        <v>1</v>
      </c>
      <c r="J18" s="971">
        <v>37.4</v>
      </c>
      <c r="K18" s="1042"/>
      <c r="L18" s="999" t="s">
        <v>1</v>
      </c>
      <c r="M18" s="971">
        <v>47.1</v>
      </c>
      <c r="N18" s="1042"/>
      <c r="O18" s="999" t="s">
        <v>1</v>
      </c>
      <c r="P18" s="971">
        <v>49</v>
      </c>
      <c r="Q18" s="691"/>
      <c r="R18" s="1032" t="s">
        <v>1</v>
      </c>
      <c r="S18" s="971">
        <v>173.2</v>
      </c>
      <c r="T18" s="691"/>
      <c r="U18" s="1032" t="s">
        <v>1</v>
      </c>
      <c r="V18" s="971">
        <v>198.2</v>
      </c>
    </row>
    <row r="19" spans="2:23" s="25" customFormat="1" ht="14.25" x14ac:dyDescent="0.2">
      <c r="B19" s="357"/>
      <c r="C19" s="358"/>
      <c r="D19" s="1100"/>
      <c r="E19" s="677"/>
      <c r="F19" s="995"/>
      <c r="G19" s="965"/>
      <c r="H19" s="992"/>
      <c r="I19" s="995"/>
      <c r="J19" s="965"/>
      <c r="K19" s="1040"/>
      <c r="L19" s="995"/>
      <c r="M19" s="965"/>
      <c r="N19" s="1040"/>
      <c r="O19" s="995"/>
      <c r="P19" s="965"/>
      <c r="Q19" s="690"/>
      <c r="R19" s="1033"/>
      <c r="S19" s="965"/>
      <c r="T19" s="690"/>
      <c r="U19" s="1033"/>
      <c r="V19" s="965"/>
    </row>
    <row r="20" spans="2:23" s="26" customFormat="1" ht="15" x14ac:dyDescent="0.25">
      <c r="B20" s="355" t="s">
        <v>75</v>
      </c>
      <c r="C20" s="356"/>
      <c r="D20" s="1103"/>
      <c r="E20" s="673"/>
      <c r="F20" s="1001"/>
      <c r="G20" s="974"/>
      <c r="H20" s="1000"/>
      <c r="I20" s="1001"/>
      <c r="J20" s="974"/>
      <c r="K20" s="1039"/>
      <c r="L20" s="1001"/>
      <c r="M20" s="974"/>
      <c r="N20" s="1039"/>
      <c r="O20" s="1001"/>
      <c r="P20" s="974"/>
      <c r="Q20" s="689"/>
      <c r="R20" s="1034"/>
      <c r="S20" s="974"/>
      <c r="T20" s="689"/>
      <c r="U20" s="1034"/>
      <c r="V20" s="974"/>
    </row>
    <row r="21" spans="2:23" s="25" customFormat="1" ht="14.25" x14ac:dyDescent="0.2">
      <c r="B21" s="357"/>
      <c r="C21" s="358"/>
      <c r="D21" s="1100"/>
      <c r="E21" s="677"/>
      <c r="F21" s="995"/>
      <c r="G21" s="965"/>
      <c r="H21" s="992"/>
      <c r="I21" s="995"/>
      <c r="J21" s="965"/>
      <c r="K21" s="1040"/>
      <c r="L21" s="995"/>
      <c r="M21" s="965"/>
      <c r="N21" s="1040"/>
      <c r="O21" s="995"/>
      <c r="P21" s="965"/>
      <c r="Q21" s="690"/>
      <c r="R21" s="1033"/>
      <c r="S21" s="965"/>
      <c r="T21" s="690"/>
      <c r="U21" s="1033"/>
      <c r="V21" s="965"/>
    </row>
    <row r="22" spans="2:23" s="25" customFormat="1" ht="14.25" x14ac:dyDescent="0.2">
      <c r="B22" s="237" t="s">
        <v>107</v>
      </c>
      <c r="C22" s="238"/>
      <c r="D22" s="1100">
        <v>13.1</v>
      </c>
      <c r="E22" s="573"/>
      <c r="F22" s="771"/>
      <c r="G22" s="965">
        <v>16.8</v>
      </c>
      <c r="H22" s="772"/>
      <c r="I22" s="771"/>
      <c r="J22" s="965">
        <v>24.3</v>
      </c>
      <c r="K22" s="814"/>
      <c r="L22" s="771"/>
      <c r="M22" s="965">
        <v>19.5</v>
      </c>
      <c r="N22" s="814"/>
      <c r="O22" s="771"/>
      <c r="P22" s="965">
        <v>13.1</v>
      </c>
      <c r="Q22" s="590"/>
      <c r="R22" s="776"/>
      <c r="S22" s="965">
        <v>73.7</v>
      </c>
      <c r="T22" s="590"/>
      <c r="U22" s="776"/>
      <c r="V22" s="965">
        <v>66.2</v>
      </c>
    </row>
    <row r="23" spans="2:23" s="25" customFormat="1" ht="14.25" x14ac:dyDescent="0.2">
      <c r="B23" s="237" t="s">
        <v>36</v>
      </c>
      <c r="C23" s="238"/>
      <c r="D23" s="1100">
        <v>11.3</v>
      </c>
      <c r="E23" s="573"/>
      <c r="F23" s="771"/>
      <c r="G23" s="965">
        <v>8.1</v>
      </c>
      <c r="H23" s="772"/>
      <c r="I23" s="771"/>
      <c r="J23" s="965">
        <v>9.9</v>
      </c>
      <c r="K23" s="814"/>
      <c r="L23" s="771"/>
      <c r="M23" s="965">
        <v>9.6999999999999993</v>
      </c>
      <c r="N23" s="814"/>
      <c r="O23" s="771"/>
      <c r="P23" s="965">
        <v>12</v>
      </c>
      <c r="Q23" s="590"/>
      <c r="R23" s="776"/>
      <c r="S23" s="965">
        <v>39</v>
      </c>
      <c r="T23" s="590"/>
      <c r="U23" s="776"/>
      <c r="V23" s="965">
        <v>45.6</v>
      </c>
    </row>
    <row r="24" spans="2:23" s="25" customFormat="1" ht="14.25" x14ac:dyDescent="0.2">
      <c r="B24" s="357"/>
      <c r="C24" s="358"/>
      <c r="D24" s="1101"/>
      <c r="E24" s="677"/>
      <c r="F24" s="995"/>
      <c r="G24" s="964"/>
      <c r="H24" s="992"/>
      <c r="I24" s="995"/>
      <c r="J24" s="964"/>
      <c r="K24" s="1040"/>
      <c r="L24" s="995"/>
      <c r="M24" s="964"/>
      <c r="N24" s="1040"/>
      <c r="O24" s="995"/>
      <c r="P24" s="964"/>
      <c r="Q24" s="690"/>
      <c r="R24" s="1033"/>
      <c r="S24" s="964"/>
      <c r="T24" s="690"/>
      <c r="U24" s="1033"/>
      <c r="V24" s="964"/>
    </row>
    <row r="25" spans="2:23" s="24" customFormat="1" ht="15" x14ac:dyDescent="0.25">
      <c r="B25" s="363" t="s">
        <v>76</v>
      </c>
      <c r="C25" s="364"/>
      <c r="D25" s="1102">
        <v>24.4</v>
      </c>
      <c r="E25" s="682"/>
      <c r="F25" s="1003"/>
      <c r="G25" s="971">
        <v>24.9</v>
      </c>
      <c r="H25" s="1002"/>
      <c r="I25" s="1003"/>
      <c r="J25" s="971">
        <v>34.200000000000003</v>
      </c>
      <c r="K25" s="1043"/>
      <c r="L25" s="1003"/>
      <c r="M25" s="971">
        <v>29.2</v>
      </c>
      <c r="N25" s="1043"/>
      <c r="O25" s="1003"/>
      <c r="P25" s="971">
        <v>25.1</v>
      </c>
      <c r="Q25" s="692"/>
      <c r="R25" s="1035"/>
      <c r="S25" s="971">
        <v>112.7</v>
      </c>
      <c r="T25" s="692"/>
      <c r="U25" s="1035"/>
      <c r="V25" s="971">
        <v>111.8</v>
      </c>
    </row>
    <row r="26" spans="2:23" s="24" customFormat="1" ht="15" x14ac:dyDescent="0.25">
      <c r="B26" s="365"/>
      <c r="C26" s="366"/>
      <c r="D26" s="1104"/>
      <c r="E26" s="683"/>
      <c r="F26" s="1005"/>
      <c r="G26" s="978"/>
      <c r="H26" s="1004"/>
      <c r="I26" s="1005"/>
      <c r="J26" s="978"/>
      <c r="K26" s="1044"/>
      <c r="L26" s="1005"/>
      <c r="M26" s="978"/>
      <c r="N26" s="1044"/>
      <c r="O26" s="1005"/>
      <c r="P26" s="978"/>
      <c r="Q26" s="693"/>
      <c r="R26" s="1036"/>
      <c r="S26" s="978"/>
      <c r="T26" s="693"/>
      <c r="U26" s="1036"/>
      <c r="V26" s="978"/>
    </row>
    <row r="27" spans="2:23" s="25" customFormat="1" ht="14.25" x14ac:dyDescent="0.2">
      <c r="B27" s="357"/>
      <c r="C27" s="358"/>
      <c r="D27" s="1101"/>
      <c r="E27" s="677"/>
      <c r="F27" s="995"/>
      <c r="G27" s="964"/>
      <c r="H27" s="992"/>
      <c r="I27" s="995"/>
      <c r="J27" s="964"/>
      <c r="K27" s="1040"/>
      <c r="L27" s="995"/>
      <c r="M27" s="964"/>
      <c r="N27" s="1040"/>
      <c r="O27" s="995"/>
      <c r="P27" s="964"/>
      <c r="Q27" s="690"/>
      <c r="R27" s="1033"/>
      <c r="S27" s="964"/>
      <c r="T27" s="690"/>
      <c r="U27" s="1033"/>
      <c r="V27" s="964"/>
    </row>
    <row r="28" spans="2:23" s="24" customFormat="1" ht="15.75" thickBot="1" x14ac:dyDescent="0.3">
      <c r="B28" s="363" t="s">
        <v>329</v>
      </c>
      <c r="C28" s="367" t="s">
        <v>1</v>
      </c>
      <c r="D28" s="1105">
        <v>20.8</v>
      </c>
      <c r="E28" s="682"/>
      <c r="F28" s="1006" t="s">
        <v>1</v>
      </c>
      <c r="G28" s="980">
        <v>18.600000000000001</v>
      </c>
      <c r="H28" s="1002"/>
      <c r="I28" s="1006" t="s">
        <v>1</v>
      </c>
      <c r="J28" s="980">
        <v>3.2</v>
      </c>
      <c r="K28" s="1043"/>
      <c r="L28" s="1006" t="s">
        <v>1</v>
      </c>
      <c r="M28" s="980">
        <v>17.899999999999999</v>
      </c>
      <c r="N28" s="1043"/>
      <c r="O28" s="1006" t="s">
        <v>1</v>
      </c>
      <c r="P28" s="980">
        <v>23.9</v>
      </c>
      <c r="Q28" s="692"/>
      <c r="R28" s="1037" t="s">
        <v>1</v>
      </c>
      <c r="S28" s="980">
        <v>60.5</v>
      </c>
      <c r="T28" s="692"/>
      <c r="U28" s="1037" t="s">
        <v>1</v>
      </c>
      <c r="V28" s="980">
        <v>86.4</v>
      </c>
    </row>
    <row r="29" spans="2:23" ht="14.25" x14ac:dyDescent="0.2">
      <c r="B29" s="357"/>
      <c r="C29" s="358"/>
      <c r="D29" s="1106"/>
      <c r="E29" s="677"/>
      <c r="F29" s="995"/>
      <c r="G29" s="1007"/>
      <c r="H29" s="992"/>
      <c r="I29" s="995"/>
      <c r="J29" s="1007"/>
      <c r="K29" s="1040"/>
      <c r="L29" s="995"/>
      <c r="M29" s="1007"/>
      <c r="N29" s="1040"/>
      <c r="O29" s="995"/>
      <c r="P29" s="1007"/>
      <c r="Q29" s="690"/>
      <c r="R29" s="1033"/>
      <c r="S29" s="1007"/>
      <c r="T29" s="690"/>
      <c r="U29" s="1033"/>
      <c r="V29" s="1007"/>
    </row>
    <row r="30" spans="2:23" ht="14.25" x14ac:dyDescent="0.2">
      <c r="B30" s="357"/>
      <c r="C30" s="358"/>
      <c r="D30" s="1119"/>
      <c r="E30" s="677"/>
      <c r="F30" s="995"/>
      <c r="G30" s="981"/>
      <c r="H30" s="992"/>
      <c r="I30" s="995"/>
      <c r="J30" s="981"/>
      <c r="K30" s="1040"/>
      <c r="L30" s="995"/>
      <c r="M30" s="981"/>
      <c r="N30" s="1040"/>
      <c r="O30" s="995"/>
      <c r="P30" s="1007"/>
      <c r="Q30" s="690"/>
      <c r="R30" s="1033"/>
      <c r="S30" s="1007"/>
      <c r="T30" s="690"/>
      <c r="U30" s="1033"/>
      <c r="V30" s="1007"/>
    </row>
    <row r="31" spans="2:23" ht="14.25" x14ac:dyDescent="0.2">
      <c r="B31" s="406" t="s">
        <v>122</v>
      </c>
      <c r="C31" s="326"/>
      <c r="D31" s="1107">
        <v>0.28999999999999998</v>
      </c>
      <c r="E31" s="684"/>
      <c r="F31" s="1008"/>
      <c r="G31" s="983">
        <v>0.38600000000000001</v>
      </c>
      <c r="H31" s="824"/>
      <c r="I31" s="1008"/>
      <c r="J31" s="983">
        <v>0.65</v>
      </c>
      <c r="K31" s="1045"/>
      <c r="L31" s="1008"/>
      <c r="M31" s="983">
        <v>0.41399999999999998</v>
      </c>
      <c r="N31" s="1045"/>
      <c r="O31" s="1008"/>
      <c r="P31" s="983">
        <v>0.26700000000000002</v>
      </c>
      <c r="Q31" s="694"/>
      <c r="R31" s="1038"/>
      <c r="S31" s="983">
        <v>0.42599999999999999</v>
      </c>
      <c r="T31" s="694"/>
      <c r="U31" s="1038"/>
      <c r="V31" s="983">
        <v>0.33400000000000002</v>
      </c>
      <c r="W31" s="1236"/>
    </row>
    <row r="32" spans="2:23" ht="14.25" x14ac:dyDescent="0.2">
      <c r="B32" s="406" t="s">
        <v>126</v>
      </c>
      <c r="C32" s="326"/>
      <c r="D32" s="1107">
        <v>0.25</v>
      </c>
      <c r="E32" s="684"/>
      <c r="F32" s="1008"/>
      <c r="G32" s="983">
        <v>0.186</v>
      </c>
      <c r="H32" s="824"/>
      <c r="I32" s="1008"/>
      <c r="J32" s="983">
        <v>0.26500000000000001</v>
      </c>
      <c r="K32" s="1045"/>
      <c r="L32" s="1008"/>
      <c r="M32" s="983">
        <v>0.20599999999999999</v>
      </c>
      <c r="N32" s="1045"/>
      <c r="O32" s="1008"/>
      <c r="P32" s="983">
        <v>0.245</v>
      </c>
      <c r="Q32" s="694"/>
      <c r="R32" s="1038"/>
      <c r="S32" s="983">
        <v>0.22500000000000001</v>
      </c>
      <c r="T32" s="694"/>
      <c r="U32" s="1038"/>
      <c r="V32" s="983">
        <v>0.23</v>
      </c>
      <c r="W32" s="1236"/>
    </row>
    <row r="33" spans="2:23" ht="15" thickBot="1" x14ac:dyDescent="0.25">
      <c r="B33" s="357"/>
      <c r="C33" s="492"/>
      <c r="D33" s="1108">
        <v>0.54</v>
      </c>
      <c r="E33" s="677"/>
      <c r="F33" s="1009"/>
      <c r="G33" s="985">
        <v>0.57199999999999995</v>
      </c>
      <c r="H33" s="992"/>
      <c r="I33" s="1009"/>
      <c r="J33" s="985">
        <v>0.91500000000000004</v>
      </c>
      <c r="K33" s="1040"/>
      <c r="L33" s="1009"/>
      <c r="M33" s="985">
        <v>0.62</v>
      </c>
      <c r="N33" s="1040"/>
      <c r="O33" s="1009"/>
      <c r="P33" s="985">
        <v>0.51200000000000001</v>
      </c>
      <c r="Q33" s="690"/>
      <c r="R33" s="1029"/>
      <c r="S33" s="985">
        <v>0.65100000000000002</v>
      </c>
      <c r="T33" s="690"/>
      <c r="U33" s="1029"/>
      <c r="V33" s="985">
        <v>0.56399999999999995</v>
      </c>
      <c r="W33" s="1236"/>
    </row>
    <row r="34" spans="2:23" ht="14.25" x14ac:dyDescent="0.2">
      <c r="B34" s="357"/>
      <c r="C34" s="480"/>
      <c r="D34" s="695"/>
      <c r="E34" s="677"/>
      <c r="F34" s="1030"/>
      <c r="G34" s="695"/>
      <c r="H34" s="695"/>
      <c r="I34" s="695"/>
      <c r="J34" s="695"/>
      <c r="K34" s="695"/>
      <c r="L34" s="695"/>
      <c r="M34" s="695"/>
      <c r="N34" s="695"/>
      <c r="O34" s="695"/>
      <c r="P34" s="695"/>
      <c r="Q34" s="695"/>
      <c r="R34" s="1030"/>
      <c r="S34" s="1030"/>
      <c r="T34" s="695"/>
      <c r="U34" s="1030"/>
      <c r="V34" s="1030"/>
    </row>
    <row r="35" spans="2:23" ht="14.25" x14ac:dyDescent="0.2">
      <c r="B35" s="458"/>
      <c r="H35" s="663"/>
      <c r="I35" s="663"/>
      <c r="J35" s="663"/>
      <c r="K35" s="663"/>
      <c r="L35" s="663"/>
      <c r="N35" s="663"/>
      <c r="O35" s="663"/>
      <c r="Q35" s="612"/>
      <c r="R35" s="1023"/>
      <c r="T35" s="612"/>
      <c r="U35" s="1023"/>
    </row>
  </sheetData>
  <mergeCells count="1">
    <mergeCell ref="B1:V1"/>
  </mergeCells>
  <pageMargins left="0.72" right="0.61" top="0.64" bottom="1" header="0.5" footer="0.32"/>
  <pageSetup scale="65" orientation="landscape" horizontalDpi="1200" verticalDpi="1200" r:id="rId1"/>
  <headerFooter alignWithMargins="0">
    <oddHeader>&amp;R&amp;G</oddHeader>
    <oddFooter>&amp;C&amp;11PAGE 12</oddFooter>
  </headerFooter>
  <customProperties>
    <customPr name="layoutContexts" r:id="rId2"/>
    <customPr name="SaveUndoMode" r:id="rId3"/>
  </customPropertie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85" zoomScaleNormal="85" zoomScaleSheetLayoutView="85" workbookViewId="0">
      <selection activeCell="AB1" sqref="AB1"/>
    </sheetView>
  </sheetViews>
  <sheetFormatPr defaultRowHeight="12.75" x14ac:dyDescent="0.2"/>
  <cols>
    <col min="1" max="1" width="3.7109375" style="2" customWidth="1"/>
    <col min="2" max="2" width="51.7109375" style="2" customWidth="1"/>
    <col min="3" max="3" width="2.42578125" style="2" customWidth="1"/>
    <col min="4" max="4" width="11.140625" style="567" customWidth="1"/>
    <col min="5" max="5" width="4.42578125" style="567" customWidth="1"/>
    <col min="6" max="6" width="2.42578125" style="567" customWidth="1"/>
    <col min="7" max="7" width="11.140625" style="567" customWidth="1"/>
    <col min="8" max="8" width="4.42578125" style="567" customWidth="1"/>
    <col min="9" max="9" width="2.42578125" style="567" customWidth="1"/>
    <col min="10" max="10" width="11.140625" style="567" customWidth="1"/>
    <col min="11" max="11" width="4.42578125" style="567" customWidth="1"/>
    <col min="12" max="12" width="2.42578125" style="567" customWidth="1"/>
    <col min="13" max="13" width="11.140625" style="567" customWidth="1"/>
    <col min="14" max="14" width="4.42578125" style="567" customWidth="1"/>
    <col min="15" max="15" width="2.42578125" style="567" customWidth="1"/>
    <col min="16" max="16" width="11.140625" style="567" customWidth="1"/>
    <col min="17" max="17" width="4.42578125" style="567" customWidth="1"/>
    <col min="18" max="18" width="2.42578125" style="787" customWidth="1"/>
    <col min="19" max="19" width="11.140625" style="593" customWidth="1"/>
    <col min="20" max="20" width="4.42578125" style="593" customWidth="1"/>
    <col min="21" max="21" width="2.42578125" style="567" customWidth="1"/>
    <col min="22" max="22" width="11.140625" style="593" customWidth="1"/>
    <col min="23" max="16384" width="9.140625" style="2"/>
  </cols>
  <sheetData>
    <row r="1" spans="1:22" ht="34.5" customHeight="1" x14ac:dyDescent="0.25">
      <c r="B1" s="1393" t="s">
        <v>514</v>
      </c>
      <c r="C1" s="1394"/>
      <c r="D1" s="1394"/>
      <c r="E1" s="1394"/>
      <c r="F1" s="1394"/>
      <c r="G1" s="1394"/>
      <c r="H1" s="1394"/>
      <c r="I1" s="1394"/>
      <c r="J1" s="1394"/>
      <c r="K1" s="1394"/>
      <c r="L1" s="1394"/>
      <c r="M1" s="1394"/>
      <c r="N1" s="1394"/>
      <c r="O1" s="1394"/>
      <c r="P1" s="1394"/>
      <c r="Q1" s="1394"/>
      <c r="R1" s="1394"/>
      <c r="S1" s="1394"/>
      <c r="T1" s="1394"/>
      <c r="U1" s="1394"/>
      <c r="V1" s="1394"/>
    </row>
    <row r="2" spans="1:22" ht="15.75" x14ac:dyDescent="0.25">
      <c r="A2" s="1191"/>
      <c r="B2" s="1191"/>
      <c r="C2" s="1191"/>
      <c r="D2" s="1191"/>
      <c r="E2" s="1191"/>
      <c r="F2" s="1191"/>
      <c r="G2" s="1191"/>
      <c r="H2" s="1191"/>
      <c r="I2" s="1191"/>
      <c r="J2" s="1191"/>
      <c r="K2" s="1191"/>
      <c r="L2" s="1191"/>
      <c r="M2" s="1191"/>
      <c r="N2" s="1191"/>
      <c r="O2" s="1191"/>
      <c r="P2" s="1191"/>
      <c r="Q2" s="1191"/>
      <c r="R2" s="1191"/>
      <c r="S2" s="1191"/>
      <c r="T2" s="696"/>
      <c r="U2" s="568"/>
      <c r="V2" s="568"/>
    </row>
    <row r="3" spans="1:22" ht="15.75" x14ac:dyDescent="0.25">
      <c r="A3" s="509"/>
      <c r="B3" s="509"/>
      <c r="C3" s="509"/>
      <c r="D3" s="696"/>
      <c r="E3" s="696"/>
      <c r="F3" s="696"/>
      <c r="G3" s="696"/>
      <c r="H3" s="696"/>
      <c r="I3" s="696"/>
      <c r="J3" s="696"/>
      <c r="K3" s="696"/>
      <c r="L3" s="696"/>
      <c r="M3" s="696"/>
      <c r="N3" s="696"/>
      <c r="O3" s="696"/>
      <c r="P3" s="696"/>
      <c r="Q3" s="696"/>
      <c r="R3" s="1091"/>
      <c r="S3" s="696"/>
      <c r="T3" s="696"/>
      <c r="U3" s="568"/>
      <c r="V3" s="568"/>
    </row>
    <row r="4" spans="1:22" x14ac:dyDescent="0.2">
      <c r="A4" s="304"/>
      <c r="B4" s="304"/>
      <c r="C4" s="304"/>
      <c r="S4" s="568"/>
      <c r="T4" s="568"/>
      <c r="V4" s="568"/>
    </row>
    <row r="5" spans="1:22" ht="15" x14ac:dyDescent="0.25">
      <c r="A5" s="3"/>
      <c r="B5" s="349"/>
      <c r="C5" s="349"/>
      <c r="D5" s="149" t="s">
        <v>78</v>
      </c>
      <c r="E5" s="570"/>
      <c r="F5" s="769"/>
      <c r="G5" s="799" t="s">
        <v>116</v>
      </c>
      <c r="H5" s="769"/>
      <c r="I5" s="769"/>
      <c r="J5" s="799" t="s">
        <v>115</v>
      </c>
      <c r="K5" s="769"/>
      <c r="L5" s="769"/>
      <c r="M5" s="799" t="s">
        <v>114</v>
      </c>
      <c r="N5" s="769"/>
      <c r="O5" s="769"/>
      <c r="P5" s="799" t="s">
        <v>78</v>
      </c>
      <c r="Q5" s="570"/>
      <c r="R5" s="769"/>
      <c r="S5" s="447" t="s">
        <v>77</v>
      </c>
      <c r="T5" s="571"/>
      <c r="U5" s="769"/>
      <c r="V5" s="816" t="s">
        <v>77</v>
      </c>
    </row>
    <row r="6" spans="1:22" ht="15" x14ac:dyDescent="0.25">
      <c r="A6" s="3"/>
      <c r="B6" s="349"/>
      <c r="C6" s="350"/>
      <c r="D6" s="182">
        <v>2016</v>
      </c>
      <c r="E6" s="570"/>
      <c r="F6" s="770"/>
      <c r="G6" s="800">
        <v>2016</v>
      </c>
      <c r="H6" s="769"/>
      <c r="I6" s="770"/>
      <c r="J6" s="800">
        <v>2016</v>
      </c>
      <c r="K6" s="769"/>
      <c r="L6" s="770"/>
      <c r="M6" s="800">
        <v>2016</v>
      </c>
      <c r="N6" s="769"/>
      <c r="O6" s="770"/>
      <c r="P6" s="800">
        <v>2015</v>
      </c>
      <c r="Q6" s="570"/>
      <c r="R6" s="770"/>
      <c r="S6" s="448">
        <v>2016</v>
      </c>
      <c r="T6" s="561"/>
      <c r="U6" s="770"/>
      <c r="V6" s="817">
        <v>2015</v>
      </c>
    </row>
    <row r="7" spans="1:22" s="7" customFormat="1" ht="14.25" x14ac:dyDescent="0.2">
      <c r="A7" s="304"/>
      <c r="B7" s="479"/>
      <c r="C7" s="352"/>
      <c r="D7" s="352"/>
      <c r="E7" s="573"/>
      <c r="F7" s="771"/>
      <c r="G7" s="771"/>
      <c r="H7" s="772"/>
      <c r="I7" s="771"/>
      <c r="J7" s="771"/>
      <c r="K7" s="772"/>
      <c r="L7" s="771"/>
      <c r="M7" s="771"/>
      <c r="N7" s="772"/>
      <c r="O7" s="771"/>
      <c r="P7" s="771"/>
      <c r="Q7" s="573"/>
      <c r="R7" s="771"/>
      <c r="S7" s="232"/>
      <c r="T7" s="561"/>
      <c r="U7" s="771"/>
      <c r="V7" s="776"/>
    </row>
    <row r="8" spans="1:22" ht="14.25" x14ac:dyDescent="0.2">
      <c r="A8" s="304"/>
      <c r="B8" s="479"/>
      <c r="C8" s="352"/>
      <c r="D8" s="872"/>
      <c r="E8" s="573"/>
      <c r="F8" s="771"/>
      <c r="G8" s="802"/>
      <c r="H8" s="772"/>
      <c r="I8" s="771"/>
      <c r="J8" s="802"/>
      <c r="K8" s="772"/>
      <c r="L8" s="771"/>
      <c r="M8" s="802"/>
      <c r="N8" s="772"/>
      <c r="O8" s="771"/>
      <c r="P8" s="802"/>
      <c r="Q8" s="573"/>
      <c r="R8" s="771"/>
      <c r="S8" s="872"/>
      <c r="T8" s="561"/>
      <c r="U8" s="771"/>
      <c r="V8" s="802"/>
    </row>
    <row r="9" spans="1:22" ht="14.25" x14ac:dyDescent="0.2">
      <c r="A9" s="304"/>
      <c r="B9" s="479"/>
      <c r="C9" s="352"/>
      <c r="D9" s="872"/>
      <c r="E9" s="573"/>
      <c r="F9" s="771"/>
      <c r="G9" s="802"/>
      <c r="H9" s="772"/>
      <c r="I9" s="771"/>
      <c r="J9" s="802"/>
      <c r="K9" s="772"/>
      <c r="L9" s="771"/>
      <c r="M9" s="802"/>
      <c r="N9" s="772"/>
      <c r="O9" s="771"/>
      <c r="P9" s="802"/>
      <c r="Q9" s="573"/>
      <c r="R9" s="771"/>
      <c r="S9" s="872"/>
      <c r="T9" s="561"/>
      <c r="U9" s="771"/>
      <c r="V9" s="802"/>
    </row>
    <row r="10" spans="1:22" ht="14.25" x14ac:dyDescent="0.2">
      <c r="A10" s="304"/>
      <c r="B10" s="479" t="s">
        <v>407</v>
      </c>
      <c r="C10" s="352" t="s">
        <v>1</v>
      </c>
      <c r="D10" s="1237">
        <v>1.1000000000000001</v>
      </c>
      <c r="E10" s="573"/>
      <c r="F10" s="771" t="s">
        <v>1</v>
      </c>
      <c r="G10" s="1219">
        <v>2.2000000000000002</v>
      </c>
      <c r="H10" s="772"/>
      <c r="I10" s="771" t="s">
        <v>1</v>
      </c>
      <c r="J10" s="1219">
        <v>0.6</v>
      </c>
      <c r="K10" s="772"/>
      <c r="L10" s="771" t="s">
        <v>1</v>
      </c>
      <c r="M10" s="1219">
        <v>0.5</v>
      </c>
      <c r="N10" s="772"/>
      <c r="O10" s="771" t="s">
        <v>1</v>
      </c>
      <c r="P10" s="1219">
        <v>1.5</v>
      </c>
      <c r="Q10" s="573"/>
      <c r="R10" s="771" t="s">
        <v>1</v>
      </c>
      <c r="S10" s="1237">
        <v>4.4000000000000004</v>
      </c>
      <c r="T10" s="561"/>
      <c r="U10" s="771" t="s">
        <v>1</v>
      </c>
      <c r="V10" s="1219">
        <v>5.6</v>
      </c>
    </row>
    <row r="11" spans="1:22" ht="14.25" x14ac:dyDescent="0.2">
      <c r="A11" s="304"/>
      <c r="B11" s="479" t="s">
        <v>408</v>
      </c>
      <c r="C11" s="318"/>
      <c r="D11" s="1238">
        <v>3</v>
      </c>
      <c r="E11" s="573"/>
      <c r="F11" s="778"/>
      <c r="G11" s="1220">
        <v>0</v>
      </c>
      <c r="H11" s="772"/>
      <c r="I11" s="778"/>
      <c r="J11" s="1220">
        <v>1.4</v>
      </c>
      <c r="K11" s="772"/>
      <c r="L11" s="778"/>
      <c r="M11" s="1220">
        <v>1.8</v>
      </c>
      <c r="N11" s="772"/>
      <c r="O11" s="778"/>
      <c r="P11" s="1220">
        <v>0.1</v>
      </c>
      <c r="Q11" s="573"/>
      <c r="R11" s="778"/>
      <c r="S11" s="1238">
        <v>6.2</v>
      </c>
      <c r="T11" s="561"/>
      <c r="U11" s="778"/>
      <c r="V11" s="1220">
        <v>7.3</v>
      </c>
    </row>
    <row r="12" spans="1:22" ht="15" x14ac:dyDescent="0.25">
      <c r="A12" s="304"/>
      <c r="B12" s="320" t="s">
        <v>409</v>
      </c>
      <c r="C12" s="349"/>
      <c r="D12" s="1239">
        <v>4.0999999999999996</v>
      </c>
      <c r="E12" s="573"/>
      <c r="F12" s="769"/>
      <c r="G12" s="1222">
        <v>2.2000000000000002</v>
      </c>
      <c r="H12" s="772"/>
      <c r="I12" s="769"/>
      <c r="J12" s="1222">
        <v>2</v>
      </c>
      <c r="K12" s="772"/>
      <c r="L12" s="769"/>
      <c r="M12" s="1222">
        <v>2.2999999999999998</v>
      </c>
      <c r="N12" s="772"/>
      <c r="O12" s="769"/>
      <c r="P12" s="1222">
        <v>1.6</v>
      </c>
      <c r="Q12" s="579"/>
      <c r="R12" s="769"/>
      <c r="S12" s="1239">
        <v>10.6</v>
      </c>
      <c r="T12" s="561"/>
      <c r="U12" s="769"/>
      <c r="V12" s="1222">
        <v>12.9</v>
      </c>
    </row>
    <row r="13" spans="1:22" ht="15" x14ac:dyDescent="0.25">
      <c r="A13" s="304"/>
      <c r="B13" s="320"/>
      <c r="C13" s="352"/>
      <c r="D13" s="1240"/>
      <c r="E13" s="579"/>
      <c r="F13" s="771"/>
      <c r="G13" s="1221"/>
      <c r="H13" s="863"/>
      <c r="I13" s="771"/>
      <c r="J13" s="1221"/>
      <c r="K13" s="863"/>
      <c r="L13" s="771"/>
      <c r="M13" s="1221"/>
      <c r="N13" s="863"/>
      <c r="O13" s="771"/>
      <c r="P13" s="1221"/>
      <c r="Q13" s="579"/>
      <c r="R13" s="771"/>
      <c r="S13" s="1240"/>
      <c r="T13" s="561"/>
      <c r="U13" s="771"/>
      <c r="V13" s="1221"/>
    </row>
    <row r="14" spans="1:22" ht="14.25" x14ac:dyDescent="0.2">
      <c r="A14" s="304"/>
      <c r="B14" s="479" t="s">
        <v>410</v>
      </c>
      <c r="C14" s="352"/>
      <c r="D14" s="1237">
        <v>-0.5</v>
      </c>
      <c r="E14" s="573"/>
      <c r="F14" s="771"/>
      <c r="G14" s="1219">
        <v>0.6</v>
      </c>
      <c r="H14" s="772"/>
      <c r="I14" s="771"/>
      <c r="J14" s="1219">
        <v>0.7</v>
      </c>
      <c r="K14" s="772"/>
      <c r="L14" s="771"/>
      <c r="M14" s="1219">
        <v>0.3</v>
      </c>
      <c r="N14" s="772"/>
      <c r="O14" s="771"/>
      <c r="P14" s="1219">
        <v>0.4</v>
      </c>
      <c r="Q14" s="573"/>
      <c r="R14" s="771"/>
      <c r="S14" s="1237">
        <v>1.1000000000000001</v>
      </c>
      <c r="T14" s="561"/>
      <c r="U14" s="771"/>
      <c r="V14" s="1219">
        <v>1.5</v>
      </c>
    </row>
    <row r="15" spans="1:22" ht="14.25" x14ac:dyDescent="0.2">
      <c r="A15" s="304"/>
      <c r="B15" s="479" t="s">
        <v>442</v>
      </c>
      <c r="C15" s="352"/>
      <c r="D15" s="1237">
        <v>1.2</v>
      </c>
      <c r="E15" s="573"/>
      <c r="F15" s="771"/>
      <c r="G15" s="1219">
        <v>0.2</v>
      </c>
      <c r="H15" s="772"/>
      <c r="I15" s="771"/>
      <c r="J15" s="1219">
        <v>0.3</v>
      </c>
      <c r="K15" s="772"/>
      <c r="L15" s="771"/>
      <c r="M15" s="1219">
        <v>0</v>
      </c>
      <c r="N15" s="772"/>
      <c r="O15" s="771"/>
      <c r="P15" s="1219">
        <v>0.1</v>
      </c>
      <c r="Q15" s="573"/>
      <c r="R15" s="771"/>
      <c r="S15" s="1237">
        <v>1.7</v>
      </c>
      <c r="T15" s="561"/>
      <c r="U15" s="352"/>
      <c r="V15" s="1237">
        <v>0.3</v>
      </c>
    </row>
    <row r="16" spans="1:22" ht="14.25" x14ac:dyDescent="0.2">
      <c r="A16" s="304"/>
      <c r="B16" s="479" t="s">
        <v>411</v>
      </c>
      <c r="C16" s="319"/>
      <c r="D16" s="1241">
        <v>0</v>
      </c>
      <c r="E16" s="586"/>
      <c r="F16" s="780"/>
      <c r="G16" s="1245">
        <v>0</v>
      </c>
      <c r="H16" s="781"/>
      <c r="I16" s="780"/>
      <c r="J16" s="1245">
        <v>0</v>
      </c>
      <c r="K16" s="781"/>
      <c r="L16" s="780"/>
      <c r="M16" s="1245">
        <v>0</v>
      </c>
      <c r="N16" s="781"/>
      <c r="O16" s="780"/>
      <c r="P16" s="1245">
        <v>1.2</v>
      </c>
      <c r="Q16" s="586"/>
      <c r="R16" s="780"/>
      <c r="S16" s="1237">
        <v>0</v>
      </c>
      <c r="T16" s="565"/>
      <c r="U16" s="319"/>
      <c r="V16" s="1241">
        <v>2.7</v>
      </c>
    </row>
    <row r="17" spans="1:22" ht="14.25" x14ac:dyDescent="0.2">
      <c r="A17" s="304"/>
      <c r="B17" s="479" t="s">
        <v>438</v>
      </c>
      <c r="C17" s="319"/>
      <c r="D17" s="1241">
        <v>4.4000000000000004</v>
      </c>
      <c r="E17" s="573"/>
      <c r="F17" s="780"/>
      <c r="G17" s="1245">
        <v>0</v>
      </c>
      <c r="H17" s="772"/>
      <c r="I17" s="780"/>
      <c r="J17" s="1245">
        <v>-0.1</v>
      </c>
      <c r="K17" s="772"/>
      <c r="L17" s="780"/>
      <c r="M17" s="1245">
        <v>0</v>
      </c>
      <c r="N17" s="772"/>
      <c r="O17" s="780"/>
      <c r="P17" s="1245">
        <v>1.7</v>
      </c>
      <c r="Q17" s="573"/>
      <c r="R17" s="780"/>
      <c r="S17" s="1237">
        <v>4.3</v>
      </c>
      <c r="T17" s="561"/>
      <c r="U17" s="319"/>
      <c r="V17" s="1241">
        <v>2.5</v>
      </c>
    </row>
    <row r="18" spans="1:22" ht="14.25" x14ac:dyDescent="0.2">
      <c r="A18" s="304"/>
      <c r="B18" s="479" t="s">
        <v>494</v>
      </c>
      <c r="C18" s="319"/>
      <c r="D18" s="1241">
        <v>1.1000000000000001</v>
      </c>
      <c r="E18" s="573"/>
      <c r="F18" s="780"/>
      <c r="G18" s="1245">
        <v>0</v>
      </c>
      <c r="H18" s="772"/>
      <c r="I18" s="780"/>
      <c r="J18" s="1245">
        <v>1.7</v>
      </c>
      <c r="K18" s="772"/>
      <c r="L18" s="780"/>
      <c r="M18" s="1245">
        <v>0</v>
      </c>
      <c r="N18" s="772"/>
      <c r="O18" s="780"/>
      <c r="P18" s="1245">
        <v>0</v>
      </c>
      <c r="Q18" s="573"/>
      <c r="R18" s="780"/>
      <c r="S18" s="1237">
        <v>2.8</v>
      </c>
      <c r="T18" s="561"/>
      <c r="U18" s="319"/>
      <c r="V18" s="1241">
        <v>0</v>
      </c>
    </row>
    <row r="19" spans="1:22" ht="15" x14ac:dyDescent="0.25">
      <c r="A19" s="304"/>
      <c r="B19" s="320" t="s">
        <v>412</v>
      </c>
      <c r="C19" s="518"/>
      <c r="D19" s="1242">
        <v>6.2</v>
      </c>
      <c r="E19" s="579"/>
      <c r="F19" s="891"/>
      <c r="G19" s="1246">
        <v>0.8</v>
      </c>
      <c r="H19" s="863"/>
      <c r="I19" s="891"/>
      <c r="J19" s="1246">
        <v>2.6</v>
      </c>
      <c r="K19" s="863"/>
      <c r="L19" s="891"/>
      <c r="M19" s="1246">
        <v>0.3</v>
      </c>
      <c r="N19" s="863"/>
      <c r="O19" s="891"/>
      <c r="P19" s="1246">
        <v>3.4</v>
      </c>
      <c r="Q19" s="579"/>
      <c r="R19" s="891"/>
      <c r="S19" s="1242">
        <v>9.9</v>
      </c>
      <c r="T19" s="697"/>
      <c r="U19" s="518"/>
      <c r="V19" s="1242">
        <v>7</v>
      </c>
    </row>
    <row r="20" spans="1:22" ht="15" x14ac:dyDescent="0.25">
      <c r="A20" s="304"/>
      <c r="B20" s="320"/>
      <c r="C20" s="352"/>
      <c r="D20" s="1240"/>
      <c r="E20" s="579"/>
      <c r="F20" s="771"/>
      <c r="G20" s="1221"/>
      <c r="H20" s="863"/>
      <c r="I20" s="771"/>
      <c r="J20" s="1221"/>
      <c r="K20" s="863"/>
      <c r="L20" s="771"/>
      <c r="M20" s="1221"/>
      <c r="N20" s="863"/>
      <c r="O20" s="771"/>
      <c r="P20" s="1221"/>
      <c r="Q20" s="579"/>
      <c r="R20" s="771"/>
      <c r="S20" s="1240"/>
      <c r="T20" s="561"/>
      <c r="U20" s="352"/>
      <c r="V20" s="1240"/>
    </row>
    <row r="21" spans="1:22" ht="15.75" thickBot="1" x14ac:dyDescent="0.3">
      <c r="A21" s="304"/>
      <c r="B21" s="320" t="s">
        <v>300</v>
      </c>
      <c r="C21" s="274" t="s">
        <v>1</v>
      </c>
      <c r="D21" s="1243">
        <v>10.3</v>
      </c>
      <c r="E21" s="579"/>
      <c r="F21" s="784" t="s">
        <v>1</v>
      </c>
      <c r="G21" s="1247">
        <v>3</v>
      </c>
      <c r="H21" s="863"/>
      <c r="I21" s="784" t="s">
        <v>1</v>
      </c>
      <c r="J21" s="1247">
        <v>4.5999999999999996</v>
      </c>
      <c r="K21" s="863"/>
      <c r="L21" s="784" t="s">
        <v>1</v>
      </c>
      <c r="M21" s="1247">
        <v>2.6</v>
      </c>
      <c r="N21" s="863"/>
      <c r="O21" s="784" t="s">
        <v>1</v>
      </c>
      <c r="P21" s="1247">
        <v>5</v>
      </c>
      <c r="Q21" s="579"/>
      <c r="R21" s="784" t="s">
        <v>1</v>
      </c>
      <c r="S21" s="1243">
        <v>20.5</v>
      </c>
      <c r="T21" s="561"/>
      <c r="U21" s="274" t="s">
        <v>1</v>
      </c>
      <c r="V21" s="1243">
        <v>19.899999999999999</v>
      </c>
    </row>
    <row r="22" spans="1:22" ht="14.25" x14ac:dyDescent="0.2">
      <c r="A22" s="304"/>
      <c r="B22" s="479"/>
      <c r="C22" s="352"/>
      <c r="D22" s="1244"/>
      <c r="E22" s="573"/>
      <c r="F22" s="771"/>
      <c r="G22" s="1223"/>
      <c r="H22" s="772"/>
      <c r="I22" s="771"/>
      <c r="J22" s="1223"/>
      <c r="K22" s="772"/>
      <c r="L22" s="771"/>
      <c r="M22" s="1223"/>
      <c r="N22" s="772"/>
      <c r="O22" s="771"/>
      <c r="P22" s="1223"/>
      <c r="Q22" s="573"/>
      <c r="R22" s="771"/>
      <c r="S22" s="1244"/>
      <c r="T22" s="582"/>
      <c r="U22" s="352"/>
      <c r="V22" s="1244"/>
    </row>
    <row r="23" spans="1:22" ht="14.25" x14ac:dyDescent="0.2">
      <c r="A23" s="304"/>
      <c r="B23" s="479"/>
      <c r="C23" s="352"/>
      <c r="D23" s="1244"/>
      <c r="E23" s="573"/>
      <c r="F23" s="771"/>
      <c r="G23" s="1223"/>
      <c r="H23" s="772"/>
      <c r="I23" s="771"/>
      <c r="J23" s="1223"/>
      <c r="K23" s="772"/>
      <c r="L23" s="771"/>
      <c r="M23" s="1223"/>
      <c r="N23" s="772"/>
      <c r="O23" s="771"/>
      <c r="P23" s="1223"/>
      <c r="Q23" s="573"/>
      <c r="R23" s="771"/>
      <c r="S23" s="1244"/>
      <c r="T23" s="582"/>
      <c r="U23" s="352"/>
      <c r="V23" s="1244"/>
    </row>
    <row r="24" spans="1:22" ht="14.25" x14ac:dyDescent="0.2">
      <c r="A24" s="304"/>
      <c r="B24" s="479" t="s">
        <v>489</v>
      </c>
      <c r="C24" s="352" t="s">
        <v>1</v>
      </c>
      <c r="D24" s="1244">
        <v>0.7</v>
      </c>
      <c r="E24" s="573"/>
      <c r="F24" s="771" t="s">
        <v>1</v>
      </c>
      <c r="G24" s="1223">
        <v>2.7</v>
      </c>
      <c r="H24" s="772"/>
      <c r="I24" s="771" t="s">
        <v>1</v>
      </c>
      <c r="J24" s="1223">
        <v>0.4</v>
      </c>
      <c r="K24" s="772"/>
      <c r="L24" s="771" t="s">
        <v>1</v>
      </c>
      <c r="M24" s="1223">
        <v>1.3</v>
      </c>
      <c r="N24" s="772"/>
      <c r="O24" s="771" t="s">
        <v>1</v>
      </c>
      <c r="P24" s="1223">
        <v>-0.2</v>
      </c>
      <c r="Q24" s="573"/>
      <c r="R24" s="771" t="s">
        <v>1</v>
      </c>
      <c r="S24" s="1244">
        <v>5.0999999999999996</v>
      </c>
      <c r="T24" s="582"/>
      <c r="U24" s="352" t="s">
        <v>1</v>
      </c>
      <c r="V24" s="1244">
        <v>4.0999999999999996</v>
      </c>
    </row>
    <row r="25" spans="1:22" ht="15.75" thickBot="1" x14ac:dyDescent="0.3">
      <c r="A25" s="304"/>
      <c r="B25" s="320" t="s">
        <v>430</v>
      </c>
      <c r="C25" s="274" t="s">
        <v>1</v>
      </c>
      <c r="D25" s="1243">
        <v>11</v>
      </c>
      <c r="E25" s="579"/>
      <c r="F25" s="784" t="s">
        <v>1</v>
      </c>
      <c r="G25" s="1247">
        <v>5.7</v>
      </c>
      <c r="H25" s="863"/>
      <c r="I25" s="784" t="s">
        <v>1</v>
      </c>
      <c r="J25" s="1247">
        <v>5</v>
      </c>
      <c r="K25" s="863"/>
      <c r="L25" s="784" t="s">
        <v>1</v>
      </c>
      <c r="M25" s="1247">
        <v>3.9</v>
      </c>
      <c r="N25" s="863"/>
      <c r="O25" s="784" t="s">
        <v>1</v>
      </c>
      <c r="P25" s="1247">
        <v>4.8</v>
      </c>
      <c r="Q25" s="579"/>
      <c r="R25" s="784" t="s">
        <v>1</v>
      </c>
      <c r="S25" s="1243">
        <v>25.6</v>
      </c>
      <c r="T25" s="561"/>
      <c r="U25" s="274" t="s">
        <v>1</v>
      </c>
      <c r="V25" s="1243">
        <v>24</v>
      </c>
    </row>
    <row r="26" spans="1:22" ht="14.25" x14ac:dyDescent="0.2">
      <c r="A26" s="304"/>
      <c r="B26" s="479"/>
      <c r="C26" s="352"/>
      <c r="D26" s="582"/>
      <c r="E26" s="573"/>
      <c r="F26" s="771"/>
      <c r="G26" s="773"/>
      <c r="H26" s="772"/>
      <c r="I26" s="771"/>
      <c r="J26" s="773"/>
      <c r="K26" s="772"/>
      <c r="L26" s="771"/>
      <c r="M26" s="774"/>
      <c r="N26" s="772"/>
      <c r="O26" s="771"/>
      <c r="P26" s="774"/>
      <c r="Q26" s="573"/>
      <c r="R26" s="771"/>
      <c r="S26" s="582"/>
      <c r="T26" s="582"/>
      <c r="U26" s="352"/>
      <c r="V26" s="225"/>
    </row>
  </sheetData>
  <mergeCells count="1">
    <mergeCell ref="B1:V1"/>
  </mergeCells>
  <printOptions horizontalCentered="1"/>
  <pageMargins left="0.42" right="0.66" top="0.56000000000000005" bottom="1.05" header="0.5" footer="0.33"/>
  <pageSetup scale="66" orientation="landscape" horizontalDpi="1200" verticalDpi="1200" r:id="rId1"/>
  <headerFooter alignWithMargins="0">
    <oddHeader>&amp;R&amp;G</oddHeader>
    <oddFooter>&amp;C&amp;12PAGE 13</oddFooter>
  </headerFooter>
  <customProperties>
    <customPr name="layoutContexts" r:id="rId2"/>
    <customPr name="SaveUndoMode" r:id="rId3"/>
  </customProperties>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6"/>
  <sheetViews>
    <sheetView zoomScale="85" zoomScaleNormal="85" zoomScaleSheetLayoutView="85" workbookViewId="0">
      <selection activeCell="AB1" sqref="AB1"/>
    </sheetView>
  </sheetViews>
  <sheetFormatPr defaultRowHeight="12.75" x14ac:dyDescent="0.2"/>
  <cols>
    <col min="1" max="1" width="3.7109375" style="2" customWidth="1"/>
    <col min="2" max="2" width="54.7109375" style="2" customWidth="1"/>
    <col min="3" max="3" width="2.140625" style="2" customWidth="1"/>
    <col min="4" max="4" width="11" style="567" customWidth="1"/>
    <col min="5" max="5" width="4.85546875" style="567" customWidth="1"/>
    <col min="6" max="6" width="2.140625" style="567" customWidth="1"/>
    <col min="7" max="7" width="11" style="567" customWidth="1"/>
    <col min="8" max="8" width="4.85546875" style="567" customWidth="1"/>
    <col min="9" max="9" width="2.140625" style="567" customWidth="1"/>
    <col min="10" max="10" width="11" style="567" customWidth="1"/>
    <col min="11" max="11" width="4.85546875" style="567" customWidth="1"/>
    <col min="12" max="12" width="2.140625" style="567" customWidth="1"/>
    <col min="13" max="13" width="11" style="567" customWidth="1"/>
    <col min="14" max="14" width="4.85546875" style="567" customWidth="1"/>
    <col min="15" max="15" width="2.140625" style="567" customWidth="1"/>
    <col min="16" max="16" width="11" style="567" customWidth="1"/>
    <col min="17" max="17" width="4.85546875" style="593" customWidth="1"/>
    <col min="18" max="18" width="2.140625" style="815" customWidth="1"/>
    <col min="19" max="19" width="11" style="568" customWidth="1"/>
    <col min="20" max="20" width="4.85546875" style="568" customWidth="1"/>
    <col min="21" max="21" width="2.140625" style="568" customWidth="1"/>
    <col min="22" max="22" width="11" style="701" customWidth="1"/>
    <col min="23" max="16384" width="9.140625" style="2"/>
  </cols>
  <sheetData>
    <row r="1" spans="2:22" ht="34.5" customHeight="1" x14ac:dyDescent="0.25">
      <c r="B1" s="1391" t="s">
        <v>515</v>
      </c>
      <c r="C1" s="1392"/>
      <c r="D1" s="1392"/>
      <c r="E1" s="1392"/>
      <c r="F1" s="1392"/>
      <c r="G1" s="1392"/>
      <c r="H1" s="1392"/>
      <c r="I1" s="1392"/>
      <c r="J1" s="1392"/>
      <c r="K1" s="1392"/>
      <c r="L1" s="1392"/>
      <c r="M1" s="1392"/>
      <c r="N1" s="1392"/>
      <c r="O1" s="1392"/>
      <c r="P1" s="1392"/>
      <c r="Q1" s="1392"/>
      <c r="R1" s="1392"/>
      <c r="S1" s="1392"/>
      <c r="T1" s="1392"/>
      <c r="U1" s="1392"/>
      <c r="V1" s="1392"/>
    </row>
    <row r="2" spans="2:22" ht="12.75" customHeight="1" x14ac:dyDescent="0.25">
      <c r="B2" s="1392"/>
      <c r="C2" s="1392"/>
      <c r="D2" s="1392"/>
      <c r="E2" s="1392"/>
      <c r="F2" s="1392"/>
      <c r="G2" s="1392"/>
      <c r="H2" s="1392"/>
      <c r="I2" s="1392"/>
      <c r="J2" s="1392"/>
      <c r="K2" s="1392"/>
      <c r="L2" s="1392"/>
      <c r="M2" s="1392"/>
      <c r="N2" s="1392"/>
      <c r="O2" s="1392"/>
      <c r="P2" s="1392"/>
      <c r="Q2" s="1392"/>
      <c r="R2" s="1392"/>
      <c r="S2" s="1392"/>
      <c r="T2" s="1392"/>
      <c r="U2" s="1392"/>
      <c r="V2" s="1392"/>
    </row>
    <row r="3" spans="2:22" ht="12.75" customHeight="1" x14ac:dyDescent="0.25">
      <c r="B3" s="420"/>
      <c r="C3" s="420"/>
      <c r="D3" s="698"/>
      <c r="E3" s="698"/>
      <c r="F3" s="698"/>
      <c r="G3" s="698"/>
      <c r="H3" s="698"/>
      <c r="I3" s="698"/>
      <c r="J3" s="698"/>
      <c r="K3" s="698"/>
      <c r="L3" s="698"/>
      <c r="M3" s="698"/>
      <c r="N3" s="698"/>
      <c r="O3" s="698"/>
      <c r="P3" s="698"/>
      <c r="Q3" s="699"/>
      <c r="R3" s="866"/>
      <c r="S3" s="699"/>
      <c r="T3" s="699"/>
      <c r="U3" s="866"/>
      <c r="V3" s="867"/>
    </row>
    <row r="4" spans="2:22" ht="12.75" customHeight="1" x14ac:dyDescent="0.2">
      <c r="U4" s="815"/>
      <c r="V4" s="868"/>
    </row>
    <row r="5" spans="2:22" s="3" customFormat="1" ht="15" x14ac:dyDescent="0.25">
      <c r="B5" s="218"/>
      <c r="C5" s="349"/>
      <c r="D5" s="799" t="s">
        <v>78</v>
      </c>
      <c r="E5" s="570"/>
      <c r="F5" s="769"/>
      <c r="G5" s="799" t="s">
        <v>116</v>
      </c>
      <c r="H5" s="769"/>
      <c r="I5" s="769"/>
      <c r="J5" s="799" t="s">
        <v>115</v>
      </c>
      <c r="K5" s="570"/>
      <c r="L5" s="769"/>
      <c r="M5" s="799" t="s">
        <v>114</v>
      </c>
      <c r="N5" s="769"/>
      <c r="O5" s="769"/>
      <c r="P5" s="799" t="s">
        <v>78</v>
      </c>
      <c r="Q5" s="583"/>
      <c r="R5" s="816"/>
      <c r="S5" s="857" t="s">
        <v>77</v>
      </c>
      <c r="T5" s="571"/>
      <c r="U5" s="869"/>
      <c r="V5" s="816" t="s">
        <v>77</v>
      </c>
    </row>
    <row r="6" spans="2:22" s="3" customFormat="1" ht="15" customHeight="1" x14ac:dyDescent="0.25">
      <c r="B6" s="256" t="s">
        <v>189</v>
      </c>
      <c r="C6" s="350"/>
      <c r="D6" s="800">
        <v>2016</v>
      </c>
      <c r="E6" s="570"/>
      <c r="F6" s="770"/>
      <c r="G6" s="800">
        <v>2016</v>
      </c>
      <c r="H6" s="769"/>
      <c r="I6" s="770"/>
      <c r="J6" s="800">
        <v>2016</v>
      </c>
      <c r="K6" s="570"/>
      <c r="L6" s="770"/>
      <c r="M6" s="800">
        <v>2016</v>
      </c>
      <c r="N6" s="769"/>
      <c r="O6" s="770"/>
      <c r="P6" s="800">
        <v>2015</v>
      </c>
      <c r="Q6" s="583"/>
      <c r="R6" s="817"/>
      <c r="S6" s="858">
        <v>2016</v>
      </c>
      <c r="T6" s="571"/>
      <c r="U6" s="870"/>
      <c r="V6" s="817">
        <v>2015</v>
      </c>
    </row>
    <row r="7" spans="2:22" ht="9" customHeight="1" x14ac:dyDescent="0.2">
      <c r="B7" s="220"/>
      <c r="C7" s="352"/>
      <c r="D7" s="771"/>
      <c r="E7" s="573"/>
      <c r="F7" s="771"/>
      <c r="G7" s="771"/>
      <c r="H7" s="772"/>
      <c r="I7" s="771"/>
      <c r="J7" s="771"/>
      <c r="K7" s="573"/>
      <c r="L7" s="771"/>
      <c r="M7" s="771"/>
      <c r="N7" s="772"/>
      <c r="O7" s="771"/>
      <c r="P7" s="771"/>
      <c r="Q7" s="590"/>
      <c r="R7" s="776"/>
      <c r="S7" s="859"/>
      <c r="T7" s="574"/>
      <c r="U7" s="776"/>
      <c r="V7" s="776"/>
    </row>
    <row r="8" spans="2:22" ht="6.75" customHeight="1" x14ac:dyDescent="0.2">
      <c r="B8" s="220"/>
      <c r="C8" s="319"/>
      <c r="D8" s="861"/>
      <c r="E8" s="573"/>
      <c r="F8" s="780"/>
      <c r="G8" s="861"/>
      <c r="H8" s="772"/>
      <c r="I8" s="780"/>
      <c r="J8" s="861"/>
      <c r="K8" s="573"/>
      <c r="L8" s="780"/>
      <c r="M8" s="861"/>
      <c r="N8" s="772"/>
      <c r="O8" s="780"/>
      <c r="P8" s="861"/>
      <c r="Q8" s="590"/>
      <c r="R8" s="805"/>
      <c r="S8" s="860"/>
      <c r="T8" s="574"/>
      <c r="U8" s="805"/>
      <c r="V8" s="775"/>
    </row>
    <row r="9" spans="2:22" ht="15" customHeight="1" x14ac:dyDescent="0.2">
      <c r="B9" s="444" t="s">
        <v>498</v>
      </c>
      <c r="C9" s="30" t="s">
        <v>1</v>
      </c>
      <c r="D9" s="1221">
        <v>8.4</v>
      </c>
      <c r="E9" s="573"/>
      <c r="F9" s="862" t="s">
        <v>1</v>
      </c>
      <c r="G9" s="1221">
        <v>23.9</v>
      </c>
      <c r="H9" s="772"/>
      <c r="I9" s="862" t="s">
        <v>1</v>
      </c>
      <c r="J9" s="1221">
        <v>29.6</v>
      </c>
      <c r="K9" s="573"/>
      <c r="L9" s="862" t="s">
        <v>1</v>
      </c>
      <c r="M9" s="1221">
        <v>-13</v>
      </c>
      <c r="N9" s="772"/>
      <c r="O9" s="862" t="s">
        <v>1</v>
      </c>
      <c r="P9" s="876">
        <v>18.399999999999999</v>
      </c>
      <c r="Q9" s="590"/>
      <c r="R9" s="862" t="s">
        <v>1</v>
      </c>
      <c r="S9" s="1230">
        <v>48.9</v>
      </c>
      <c r="T9" s="577"/>
      <c r="U9" s="862" t="s">
        <v>1</v>
      </c>
      <c r="V9" s="1221">
        <v>98.1</v>
      </c>
    </row>
    <row r="10" spans="2:22" ht="9" customHeight="1" x14ac:dyDescent="0.25">
      <c r="B10" s="220"/>
      <c r="C10" s="352"/>
      <c r="D10" s="1221"/>
      <c r="E10" s="579"/>
      <c r="F10" s="771"/>
      <c r="G10" s="1221"/>
      <c r="H10" s="863"/>
      <c r="I10" s="771"/>
      <c r="J10" s="1221"/>
      <c r="K10" s="579"/>
      <c r="L10" s="771"/>
      <c r="M10" s="1221"/>
      <c r="N10" s="863"/>
      <c r="O10" s="771"/>
      <c r="P10" s="876"/>
      <c r="Q10" s="700"/>
      <c r="R10" s="776"/>
      <c r="S10" s="1230"/>
      <c r="T10" s="574"/>
      <c r="U10" s="776"/>
      <c r="V10" s="1221"/>
    </row>
    <row r="11" spans="2:22" ht="15" customHeight="1" x14ac:dyDescent="0.2">
      <c r="B11" s="444" t="s">
        <v>566</v>
      </c>
      <c r="C11" s="319"/>
      <c r="D11" s="1221">
        <v>167.3</v>
      </c>
      <c r="E11" s="573"/>
      <c r="F11" s="780"/>
      <c r="G11" s="1221">
        <v>-43.9</v>
      </c>
      <c r="H11" s="772"/>
      <c r="I11" s="780"/>
      <c r="J11" s="1221">
        <v>2.4</v>
      </c>
      <c r="K11" s="573"/>
      <c r="L11" s="780"/>
      <c r="M11" s="1221">
        <v>42.9</v>
      </c>
      <c r="N11" s="772"/>
      <c r="O11" s="780"/>
      <c r="P11" s="876">
        <v>213</v>
      </c>
      <c r="Q11" s="590"/>
      <c r="R11" s="805"/>
      <c r="S11" s="1230">
        <v>168.7</v>
      </c>
      <c r="T11" s="577"/>
      <c r="U11" s="805"/>
      <c r="V11" s="1221">
        <v>234.1</v>
      </c>
    </row>
    <row r="12" spans="2:22" ht="9" customHeight="1" x14ac:dyDescent="0.25">
      <c r="B12" s="220"/>
      <c r="C12" s="352"/>
      <c r="D12" s="1221"/>
      <c r="E12" s="579"/>
      <c r="F12" s="771"/>
      <c r="G12" s="1221"/>
      <c r="H12" s="863"/>
      <c r="I12" s="771"/>
      <c r="J12" s="1221"/>
      <c r="K12" s="579"/>
      <c r="L12" s="771"/>
      <c r="M12" s="1221"/>
      <c r="N12" s="863"/>
      <c r="O12" s="771"/>
      <c r="P12" s="876"/>
      <c r="Q12" s="700"/>
      <c r="R12" s="776"/>
      <c r="S12" s="1230"/>
      <c r="T12" s="574"/>
      <c r="U12" s="776"/>
      <c r="V12" s="1221"/>
    </row>
    <row r="13" spans="2:22" ht="15" customHeight="1" x14ac:dyDescent="0.2">
      <c r="B13" s="220" t="s">
        <v>429</v>
      </c>
      <c r="C13" s="318"/>
      <c r="D13" s="1248">
        <v>-151</v>
      </c>
      <c r="E13" s="573"/>
      <c r="F13" s="778"/>
      <c r="G13" s="1248">
        <v>-16.5</v>
      </c>
      <c r="H13" s="772"/>
      <c r="I13" s="778"/>
      <c r="J13" s="1248">
        <v>-3.1</v>
      </c>
      <c r="K13" s="573"/>
      <c r="L13" s="778"/>
      <c r="M13" s="1248">
        <v>-27.1</v>
      </c>
      <c r="N13" s="772"/>
      <c r="O13" s="778"/>
      <c r="P13" s="875">
        <v>-191.1</v>
      </c>
      <c r="Q13" s="590"/>
      <c r="R13" s="804"/>
      <c r="S13" s="1251">
        <v>-197.7</v>
      </c>
      <c r="T13" s="577"/>
      <c r="U13" s="804"/>
      <c r="V13" s="1248">
        <v>-338</v>
      </c>
    </row>
    <row r="14" spans="2:22" ht="9" customHeight="1" x14ac:dyDescent="0.2">
      <c r="B14" s="220"/>
      <c r="C14" s="352"/>
      <c r="D14" s="1223"/>
      <c r="E14" s="573"/>
      <c r="F14" s="771"/>
      <c r="G14" s="1223"/>
      <c r="H14" s="772"/>
      <c r="I14" s="771"/>
      <c r="J14" s="1223"/>
      <c r="K14" s="573"/>
      <c r="L14" s="771"/>
      <c r="M14" s="1223"/>
      <c r="N14" s="772"/>
      <c r="O14" s="771"/>
      <c r="P14" s="874"/>
      <c r="Q14" s="590"/>
      <c r="R14" s="776"/>
      <c r="S14" s="1230"/>
      <c r="T14" s="574"/>
      <c r="U14" s="776"/>
      <c r="V14" s="1223"/>
    </row>
    <row r="15" spans="2:22" ht="15" customHeight="1" x14ac:dyDescent="0.25">
      <c r="B15" s="320" t="s">
        <v>567</v>
      </c>
      <c r="C15" s="350"/>
      <c r="D15" s="1249">
        <v>24.7</v>
      </c>
      <c r="E15" s="573"/>
      <c r="F15" s="770"/>
      <c r="G15" s="1249">
        <v>-36.5</v>
      </c>
      <c r="H15" s="772"/>
      <c r="I15" s="770"/>
      <c r="J15" s="1249">
        <v>28.9</v>
      </c>
      <c r="K15" s="579"/>
      <c r="L15" s="770"/>
      <c r="M15" s="1249">
        <v>2.8</v>
      </c>
      <c r="N15" s="863"/>
      <c r="O15" s="770"/>
      <c r="P15" s="1250">
        <v>40.299999999999997</v>
      </c>
      <c r="Q15" s="700"/>
      <c r="R15" s="870"/>
      <c r="S15" s="1252">
        <v>19.899999999999999</v>
      </c>
      <c r="T15" s="580"/>
      <c r="U15" s="870"/>
      <c r="V15" s="1249">
        <v>-5.8</v>
      </c>
    </row>
    <row r="16" spans="2:22" ht="6.75" customHeight="1" x14ac:dyDescent="0.25">
      <c r="B16" s="220"/>
      <c r="C16" s="319"/>
      <c r="D16" s="1221"/>
      <c r="E16" s="579"/>
      <c r="F16" s="780"/>
      <c r="G16" s="1221"/>
      <c r="H16" s="863"/>
      <c r="I16" s="780"/>
      <c r="J16" s="1221"/>
      <c r="K16" s="579"/>
      <c r="L16" s="780"/>
      <c r="M16" s="1221"/>
      <c r="N16" s="863"/>
      <c r="O16" s="780"/>
      <c r="P16" s="876"/>
      <c r="Q16" s="700"/>
      <c r="R16" s="805"/>
      <c r="S16" s="1230"/>
      <c r="T16" s="574"/>
      <c r="U16" s="805"/>
      <c r="V16" s="1221"/>
    </row>
    <row r="17" spans="2:22" ht="15" customHeight="1" x14ac:dyDescent="0.2">
      <c r="B17" s="220" t="s">
        <v>174</v>
      </c>
      <c r="C17" s="319"/>
      <c r="D17" s="1221">
        <v>289.8</v>
      </c>
      <c r="E17" s="573"/>
      <c r="F17" s="780"/>
      <c r="G17" s="1221">
        <v>325.8</v>
      </c>
      <c r="H17" s="772"/>
      <c r="I17" s="780"/>
      <c r="J17" s="1221">
        <v>297.3</v>
      </c>
      <c r="K17" s="573"/>
      <c r="L17" s="780"/>
      <c r="M17" s="1221">
        <v>291.8</v>
      </c>
      <c r="N17" s="772"/>
      <c r="O17" s="780"/>
      <c r="P17" s="876">
        <v>251.1</v>
      </c>
      <c r="Q17" s="590"/>
      <c r="R17" s="805"/>
      <c r="S17" s="1230">
        <v>291.8</v>
      </c>
      <c r="T17" s="574"/>
      <c r="U17" s="805"/>
      <c r="V17" s="1221">
        <v>303.5</v>
      </c>
    </row>
    <row r="18" spans="2:22" ht="6.75" customHeight="1" x14ac:dyDescent="0.2">
      <c r="B18" s="220"/>
      <c r="C18" s="352"/>
      <c r="D18" s="1223"/>
      <c r="E18" s="573"/>
      <c r="F18" s="771"/>
      <c r="G18" s="1223"/>
      <c r="H18" s="772"/>
      <c r="I18" s="771"/>
      <c r="J18" s="1223"/>
      <c r="K18" s="573"/>
      <c r="L18" s="771"/>
      <c r="M18" s="1223"/>
      <c r="N18" s="772"/>
      <c r="O18" s="771"/>
      <c r="P18" s="874"/>
      <c r="Q18" s="590"/>
      <c r="R18" s="776"/>
      <c r="S18" s="1230"/>
      <c r="T18" s="574"/>
      <c r="U18" s="776"/>
      <c r="V18" s="1223"/>
    </row>
    <row r="19" spans="2:22" ht="15" customHeight="1" x14ac:dyDescent="0.2">
      <c r="B19" s="220" t="s">
        <v>167</v>
      </c>
      <c r="C19" s="318"/>
      <c r="D19" s="1220">
        <v>-5.7</v>
      </c>
      <c r="E19" s="573"/>
      <c r="F19" s="778"/>
      <c r="G19" s="1220">
        <v>0.5</v>
      </c>
      <c r="H19" s="772"/>
      <c r="I19" s="778"/>
      <c r="J19" s="1220">
        <v>-0.4</v>
      </c>
      <c r="K19" s="573"/>
      <c r="L19" s="778"/>
      <c r="M19" s="1220">
        <v>2.7</v>
      </c>
      <c r="N19" s="772"/>
      <c r="O19" s="778"/>
      <c r="P19" s="1226">
        <v>0.4</v>
      </c>
      <c r="Q19" s="590"/>
      <c r="R19" s="804"/>
      <c r="S19" s="1253">
        <v>-2.9</v>
      </c>
      <c r="T19" s="574"/>
      <c r="U19" s="804"/>
      <c r="V19" s="1220">
        <v>-5.9</v>
      </c>
    </row>
    <row r="20" spans="2:22" ht="9.75" customHeight="1" x14ac:dyDescent="0.2">
      <c r="B20" s="220"/>
      <c r="C20" s="319"/>
      <c r="D20" s="1221"/>
      <c r="E20" s="573"/>
      <c r="F20" s="780"/>
      <c r="G20" s="1221"/>
      <c r="H20" s="772"/>
      <c r="I20" s="780"/>
      <c r="J20" s="1221"/>
      <c r="K20" s="573"/>
      <c r="L20" s="780"/>
      <c r="M20" s="1221"/>
      <c r="N20" s="772"/>
      <c r="O20" s="780"/>
      <c r="P20" s="876"/>
      <c r="Q20" s="590"/>
      <c r="R20" s="805"/>
      <c r="S20" s="1230"/>
      <c r="T20" s="577"/>
      <c r="U20" s="805"/>
      <c r="V20" s="1221"/>
    </row>
    <row r="21" spans="2:22" ht="15" customHeight="1" thickBot="1" x14ac:dyDescent="0.3">
      <c r="B21" s="224" t="s">
        <v>168</v>
      </c>
      <c r="C21" s="270" t="s">
        <v>1</v>
      </c>
      <c r="D21" s="1224">
        <v>308.8</v>
      </c>
      <c r="E21" s="573"/>
      <c r="F21" s="864" t="s">
        <v>1</v>
      </c>
      <c r="G21" s="1224">
        <v>289.8</v>
      </c>
      <c r="H21" s="772"/>
      <c r="I21" s="864" t="s">
        <v>1</v>
      </c>
      <c r="J21" s="1224">
        <v>325.8</v>
      </c>
      <c r="K21" s="579"/>
      <c r="L21" s="864" t="s">
        <v>1</v>
      </c>
      <c r="M21" s="1224">
        <v>297.3</v>
      </c>
      <c r="N21" s="863"/>
      <c r="O21" s="864" t="s">
        <v>1</v>
      </c>
      <c r="P21" s="1227">
        <v>291.8</v>
      </c>
      <c r="Q21" s="700"/>
      <c r="R21" s="808" t="s">
        <v>1</v>
      </c>
      <c r="S21" s="1254">
        <v>308.8</v>
      </c>
      <c r="T21" s="583"/>
      <c r="U21" s="808" t="s">
        <v>1</v>
      </c>
      <c r="V21" s="1224">
        <v>291.8</v>
      </c>
    </row>
    <row r="22" spans="2:22" ht="8.25" customHeight="1" x14ac:dyDescent="0.2">
      <c r="F22" s="592"/>
      <c r="G22" s="568"/>
      <c r="H22" s="593"/>
      <c r="I22" s="593"/>
      <c r="J22" s="593"/>
      <c r="K22" s="593"/>
      <c r="L22" s="592"/>
      <c r="M22" s="568"/>
      <c r="N22" s="593"/>
      <c r="O22" s="593"/>
      <c r="P22" s="593"/>
      <c r="U22" s="815"/>
      <c r="V22" s="868"/>
    </row>
    <row r="23" spans="2:22" ht="8.25" customHeight="1" x14ac:dyDescent="0.2">
      <c r="F23" s="592"/>
      <c r="G23" s="568"/>
      <c r="H23" s="593"/>
      <c r="I23" s="593"/>
      <c r="J23" s="593"/>
      <c r="K23" s="593"/>
      <c r="L23" s="592"/>
      <c r="M23" s="568"/>
      <c r="N23" s="593"/>
      <c r="O23" s="593"/>
      <c r="P23" s="593"/>
      <c r="U23" s="815"/>
      <c r="V23" s="868"/>
    </row>
    <row r="24" spans="2:22" ht="8.25" customHeight="1" x14ac:dyDescent="0.2">
      <c r="F24" s="592"/>
      <c r="G24" s="568"/>
      <c r="H24" s="593"/>
      <c r="I24" s="593"/>
      <c r="J24" s="593"/>
      <c r="K24" s="593"/>
      <c r="L24" s="592"/>
      <c r="M24" s="568"/>
      <c r="N24" s="593"/>
      <c r="O24" s="593"/>
      <c r="P24" s="593"/>
      <c r="U24" s="815"/>
      <c r="V24" s="868"/>
    </row>
    <row r="25" spans="2:22" ht="8.25" customHeight="1" x14ac:dyDescent="0.2">
      <c r="F25" s="592"/>
      <c r="G25" s="568"/>
      <c r="H25" s="593"/>
      <c r="I25" s="593"/>
      <c r="J25" s="593"/>
      <c r="K25" s="593"/>
      <c r="L25" s="592"/>
      <c r="M25" s="568"/>
      <c r="N25" s="593"/>
      <c r="O25" s="593"/>
      <c r="P25" s="593"/>
      <c r="U25" s="815"/>
      <c r="V25" s="868"/>
    </row>
    <row r="26" spans="2:22" x14ac:dyDescent="0.2">
      <c r="B26" s="304"/>
      <c r="G26" s="592"/>
      <c r="M26" s="592"/>
      <c r="U26" s="815"/>
      <c r="V26" s="868"/>
    </row>
  </sheetData>
  <mergeCells count="2">
    <mergeCell ref="B2:V2"/>
    <mergeCell ref="B1:V1"/>
  </mergeCells>
  <phoneticPr fontId="17" type="noConversion"/>
  <printOptions horizontalCentered="1"/>
  <pageMargins left="0.48" right="0.6" top="0.6" bottom="1.05" header="0.5" footer="0.33"/>
  <pageSetup scale="65" orientation="landscape" horizontalDpi="1200" verticalDpi="1200" r:id="rId1"/>
  <headerFooter alignWithMargins="0">
    <oddHeader>&amp;R&amp;G</oddHeader>
    <oddFooter>&amp;C&amp;12PAGE 14</oddFooter>
  </headerFooter>
  <customProperties>
    <customPr name="layoutContexts" r:id="rId2"/>
    <customPr name="SaveUndoMode" r:id="rId3"/>
  </customProperties>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9" customWidth="1"/>
    <col min="2" max="2" width="1.5703125" style="9" customWidth="1"/>
    <col min="3" max="3" width="9.7109375" style="9" customWidth="1"/>
    <col min="4" max="4" width="1.28515625" style="9" customWidth="1"/>
    <col min="5" max="5" width="9.42578125" style="9" customWidth="1"/>
    <col min="6" max="6" width="1.28515625" style="9" customWidth="1"/>
    <col min="7" max="7" width="9.7109375" style="9" customWidth="1"/>
    <col min="8" max="8" width="1.28515625" style="9" customWidth="1"/>
    <col min="9" max="9" width="10" style="9" customWidth="1"/>
    <col min="10" max="10" width="1.28515625" style="9" customWidth="1"/>
    <col min="11" max="11" width="9.7109375" style="9" customWidth="1"/>
    <col min="12" max="12" width="1.28515625" style="9" customWidth="1"/>
    <col min="13" max="13" width="9.7109375" style="9" customWidth="1"/>
    <col min="14" max="14" width="1.28515625" style="9" customWidth="1"/>
    <col min="15" max="15" width="9.7109375" style="9" customWidth="1"/>
    <col min="16" max="16" width="9.140625" style="9"/>
    <col min="17" max="17" width="9.7109375" style="9" customWidth="1"/>
    <col min="18" max="18" width="2.85546875" style="9" customWidth="1"/>
    <col min="19" max="20" width="9.7109375" style="9" customWidth="1"/>
    <col min="21" max="21" width="12.7109375" style="9" customWidth="1"/>
    <col min="22" max="22" width="10" style="9" customWidth="1"/>
    <col min="23" max="23" width="9.7109375" style="9" customWidth="1"/>
    <col min="24" max="24" width="1.28515625" style="9" customWidth="1"/>
    <col min="25" max="25" width="9.7109375" style="9" customWidth="1"/>
    <col min="26" max="26" width="1.28515625" style="9" customWidth="1"/>
    <col min="27" max="27" width="9.7109375" style="9" customWidth="1"/>
    <col min="28" max="28" width="1.28515625" style="9" customWidth="1"/>
    <col min="29" max="29" width="9.7109375" style="9" customWidth="1"/>
    <col min="30" max="30" width="1.28515625" style="9" customWidth="1"/>
    <col min="31" max="31" width="9.7109375" style="9" customWidth="1"/>
    <col min="32" max="32" width="1.28515625" style="9" customWidth="1"/>
    <col min="33" max="33" width="9.7109375" style="9" customWidth="1"/>
    <col min="34" max="34" width="1.28515625" style="9" customWidth="1"/>
    <col min="35" max="36" width="9.7109375" style="9" customWidth="1"/>
    <col min="37" max="16384" width="9.140625" style="9"/>
  </cols>
  <sheetData>
    <row r="1" spans="1:36" ht="12.75" customHeight="1" x14ac:dyDescent="0.25">
      <c r="A1" s="138"/>
      <c r="B1" s="138"/>
      <c r="C1" s="138"/>
      <c r="D1" s="138"/>
      <c r="E1" s="138"/>
      <c r="F1" s="138"/>
      <c r="G1" s="139"/>
      <c r="H1" s="138"/>
      <c r="I1" s="143"/>
      <c r="J1" s="138"/>
      <c r="K1" s="143"/>
      <c r="L1" s="138"/>
      <c r="M1" s="143"/>
      <c r="N1" s="138"/>
      <c r="O1" s="143"/>
      <c r="P1" s="143"/>
      <c r="Q1" s="143"/>
      <c r="R1" s="143"/>
      <c r="S1" s="143"/>
      <c r="T1" s="138"/>
      <c r="U1" s="138"/>
      <c r="V1" s="143"/>
      <c r="W1" s="143"/>
      <c r="X1" s="138"/>
      <c r="Y1" s="143"/>
      <c r="Z1" s="138"/>
      <c r="AA1" s="143"/>
      <c r="AB1" s="138"/>
      <c r="AC1" s="143"/>
      <c r="AD1" s="138"/>
      <c r="AE1" s="143"/>
      <c r="AF1" s="138"/>
      <c r="AG1" s="143"/>
      <c r="AH1" s="138"/>
      <c r="AI1" s="143"/>
    </row>
    <row r="2" spans="1:36" ht="12.75" customHeight="1" x14ac:dyDescent="0.25">
      <c r="A2" s="144"/>
      <c r="B2" s="144"/>
      <c r="C2" s="144"/>
      <c r="D2" s="144"/>
      <c r="E2" s="144"/>
      <c r="F2" s="144"/>
      <c r="G2" s="144"/>
      <c r="H2" s="144"/>
      <c r="I2" s="144"/>
      <c r="J2" s="144"/>
      <c r="K2" s="144"/>
      <c r="L2" s="144"/>
      <c r="M2" s="145"/>
      <c r="N2" s="145"/>
      <c r="O2" s="145"/>
      <c r="P2" s="144"/>
      <c r="Q2" s="144"/>
      <c r="R2" s="144"/>
      <c r="S2" s="144"/>
      <c r="T2" s="143"/>
      <c r="U2" s="143"/>
      <c r="V2" s="143"/>
      <c r="W2" s="143"/>
      <c r="X2" s="144"/>
      <c r="Y2" s="144"/>
      <c r="Z2" s="144"/>
      <c r="AA2" s="144"/>
      <c r="AB2" s="144"/>
      <c r="AC2" s="143"/>
      <c r="AD2" s="144"/>
      <c r="AE2" s="143"/>
      <c r="AF2" s="144"/>
      <c r="AG2" s="143"/>
      <c r="AH2" s="144"/>
      <c r="AI2" s="143"/>
    </row>
    <row r="3" spans="1:36" ht="15" x14ac:dyDescent="0.25">
      <c r="A3" s="143"/>
      <c r="B3" s="143"/>
      <c r="C3" s="143"/>
      <c r="D3" s="146"/>
      <c r="E3" s="147" t="s">
        <v>78</v>
      </c>
      <c r="F3" s="146"/>
      <c r="G3" s="143"/>
      <c r="H3" s="147"/>
      <c r="I3" s="143"/>
      <c r="J3" s="147"/>
      <c r="K3" s="147" t="s">
        <v>116</v>
      </c>
      <c r="L3" s="146"/>
      <c r="M3" s="147"/>
      <c r="N3" s="147"/>
      <c r="O3" s="143"/>
      <c r="P3" s="147" t="s">
        <v>115</v>
      </c>
      <c r="Q3" s="143"/>
      <c r="R3" s="143"/>
      <c r="S3" s="148"/>
      <c r="T3" s="146" t="s">
        <v>114</v>
      </c>
      <c r="U3" s="146"/>
      <c r="V3" s="143"/>
      <c r="W3" s="147" t="s">
        <v>78</v>
      </c>
      <c r="X3" s="146"/>
      <c r="Y3" s="143"/>
      <c r="Z3" s="143"/>
      <c r="AA3" s="143"/>
      <c r="AB3" s="143"/>
      <c r="AC3" s="149" t="s">
        <v>77</v>
      </c>
      <c r="AD3" s="143"/>
      <c r="AE3" s="143"/>
      <c r="AF3" s="143"/>
      <c r="AG3" s="143"/>
      <c r="AH3" s="143"/>
      <c r="AI3" s="149" t="s">
        <v>77</v>
      </c>
    </row>
    <row r="4" spans="1:36" ht="15" x14ac:dyDescent="0.25">
      <c r="A4" s="150" t="s">
        <v>104</v>
      </c>
      <c r="B4" s="150"/>
      <c r="C4" s="143"/>
      <c r="D4" s="151"/>
      <c r="E4" s="151">
        <v>2007</v>
      </c>
      <c r="F4" s="146"/>
      <c r="G4" s="143"/>
      <c r="H4" s="152"/>
      <c r="I4" s="143"/>
      <c r="J4" s="151"/>
      <c r="K4" s="151">
        <v>2007</v>
      </c>
      <c r="L4" s="150"/>
      <c r="M4" s="153"/>
      <c r="N4" s="154"/>
      <c r="O4" s="143"/>
      <c r="P4" s="151">
        <v>2007</v>
      </c>
      <c r="Q4" s="143"/>
      <c r="R4" s="143"/>
      <c r="S4" s="155"/>
      <c r="T4" s="156">
        <v>2007</v>
      </c>
      <c r="U4" s="153"/>
      <c r="V4" s="155"/>
      <c r="W4" s="157">
        <v>2006</v>
      </c>
      <c r="X4" s="150"/>
      <c r="Y4" s="143"/>
      <c r="Z4" s="143"/>
      <c r="AA4" s="155"/>
      <c r="AB4" s="1411">
        <v>2007</v>
      </c>
      <c r="AC4" s="1411"/>
      <c r="AD4" s="143"/>
      <c r="AE4" s="143"/>
      <c r="AF4" s="143"/>
      <c r="AG4" s="155"/>
      <c r="AH4" s="1411">
        <v>2006</v>
      </c>
      <c r="AI4" s="1411"/>
      <c r="AJ4" s="68"/>
    </row>
    <row r="5" spans="1:36" ht="6.75" customHeight="1" x14ac:dyDescent="0.25">
      <c r="A5" s="158"/>
      <c r="B5" s="158"/>
      <c r="C5" s="155"/>
      <c r="D5" s="1411"/>
      <c r="E5" s="1411"/>
      <c r="F5" s="146"/>
      <c r="G5" s="143"/>
      <c r="H5" s="159"/>
      <c r="I5" s="155"/>
      <c r="J5" s="1411"/>
      <c r="K5" s="1411"/>
      <c r="L5" s="164"/>
      <c r="M5" s="159"/>
      <c r="N5" s="159"/>
      <c r="O5" s="155"/>
      <c r="P5" s="156"/>
      <c r="Q5" s="143"/>
      <c r="R5" s="143"/>
      <c r="S5" s="164"/>
      <c r="T5" s="164"/>
      <c r="U5" s="164"/>
      <c r="V5" s="143"/>
      <c r="W5" s="143"/>
      <c r="X5" s="164"/>
      <c r="Y5" s="143"/>
      <c r="Z5" s="143"/>
      <c r="AA5" s="143"/>
      <c r="AB5" s="143"/>
      <c r="AC5" s="143"/>
      <c r="AD5" s="143"/>
      <c r="AE5" s="143"/>
      <c r="AF5" s="143"/>
      <c r="AG5" s="143"/>
      <c r="AH5" s="143"/>
      <c r="AI5" s="143"/>
      <c r="AJ5" s="34"/>
    </row>
    <row r="6" spans="1:36" s="13" customFormat="1" ht="12.75" customHeight="1" x14ac:dyDescent="0.2">
      <c r="A6" s="158" t="s">
        <v>106</v>
      </c>
      <c r="B6" s="158"/>
      <c r="C6" s="143"/>
      <c r="D6" s="143"/>
      <c r="E6" s="143">
        <f>I10</f>
        <v>157.19999999999999</v>
      </c>
      <c r="F6" s="165"/>
      <c r="G6" s="166"/>
      <c r="H6" s="167"/>
      <c r="I6" s="143"/>
      <c r="J6" s="143"/>
      <c r="K6" s="143">
        <v>121.2</v>
      </c>
      <c r="L6" s="158"/>
      <c r="M6" s="168"/>
      <c r="N6" s="169"/>
      <c r="O6" s="143"/>
      <c r="P6" s="143">
        <v>70.099999999999994</v>
      </c>
      <c r="Q6" s="166"/>
      <c r="R6" s="166"/>
      <c r="S6" s="1403">
        <v>39.1</v>
      </c>
      <c r="T6" s="1403"/>
      <c r="U6" s="161"/>
      <c r="V6" s="1410">
        <v>20.3</v>
      </c>
      <c r="W6" s="1410"/>
      <c r="X6" s="158"/>
      <c r="Y6" s="166"/>
      <c r="Z6" s="166"/>
      <c r="AA6" s="1403">
        <v>39.1</v>
      </c>
      <c r="AB6" s="1403"/>
      <c r="AC6" s="1403"/>
      <c r="AD6" s="166"/>
      <c r="AE6" s="166"/>
      <c r="AF6" s="166"/>
      <c r="AG6" s="1403">
        <v>0</v>
      </c>
      <c r="AH6" s="1403"/>
      <c r="AI6" s="1403"/>
      <c r="AJ6" s="34"/>
    </row>
    <row r="7" spans="1:36" s="13" customFormat="1" ht="12.75" customHeight="1" x14ac:dyDescent="0.2">
      <c r="A7" s="158" t="s">
        <v>120</v>
      </c>
      <c r="B7" s="158"/>
      <c r="C7" s="1403">
        <f>C26+W26+W40+C40</f>
        <v>-5.8</v>
      </c>
      <c r="D7" s="1403"/>
      <c r="E7" s="1403"/>
      <c r="F7" s="170"/>
      <c r="G7" s="166"/>
      <c r="H7" s="167"/>
      <c r="I7" s="1403">
        <v>-1.9</v>
      </c>
      <c r="J7" s="1403"/>
      <c r="K7" s="1403"/>
      <c r="L7" s="158"/>
      <c r="M7" s="171"/>
      <c r="N7" s="169"/>
      <c r="O7" s="1403">
        <v>-1.2</v>
      </c>
      <c r="P7" s="1403"/>
      <c r="Q7" s="166"/>
      <c r="R7" s="166"/>
      <c r="S7" s="1396">
        <v>-1</v>
      </c>
      <c r="T7" s="1396"/>
      <c r="U7" s="162"/>
      <c r="V7" s="1407">
        <v>0</v>
      </c>
      <c r="W7" s="1407"/>
      <c r="X7" s="158"/>
      <c r="Y7" s="166"/>
      <c r="Z7" s="166"/>
      <c r="AA7" s="1396">
        <v>-9.9</v>
      </c>
      <c r="AB7" s="1396"/>
      <c r="AC7" s="1396"/>
      <c r="AD7" s="166"/>
      <c r="AE7" s="166"/>
      <c r="AF7" s="166"/>
      <c r="AG7" s="1396">
        <v>0</v>
      </c>
      <c r="AH7" s="1396"/>
      <c r="AI7" s="1396"/>
      <c r="AJ7" s="34"/>
    </row>
    <row r="8" spans="1:36" s="13" customFormat="1" ht="12.75" customHeight="1" x14ac:dyDescent="0.2">
      <c r="A8" s="158" t="s">
        <v>107</v>
      </c>
      <c r="B8" s="158"/>
      <c r="C8" s="1396">
        <f>C27+W27+W41+C41</f>
        <v>10.9</v>
      </c>
      <c r="D8" s="1396"/>
      <c r="E8" s="1396"/>
      <c r="F8" s="170"/>
      <c r="G8" s="166"/>
      <c r="H8" s="167"/>
      <c r="I8" s="1396">
        <v>37.1</v>
      </c>
      <c r="J8" s="1396"/>
      <c r="K8" s="1396"/>
      <c r="L8" s="158"/>
      <c r="M8" s="142"/>
      <c r="N8" s="169"/>
      <c r="O8" s="1396">
        <v>52.3</v>
      </c>
      <c r="P8" s="1396"/>
      <c r="Q8" s="166"/>
      <c r="R8" s="166"/>
      <c r="S8" s="1396">
        <v>32</v>
      </c>
      <c r="T8" s="1396"/>
      <c r="U8" s="162"/>
      <c r="V8" s="1408">
        <v>18.8</v>
      </c>
      <c r="W8" s="1408"/>
      <c r="X8" s="158"/>
      <c r="Y8" s="166"/>
      <c r="Z8" s="166"/>
      <c r="AA8" s="1396">
        <v>146.30000000000001</v>
      </c>
      <c r="AB8" s="1396"/>
      <c r="AC8" s="1396"/>
      <c r="AD8" s="166"/>
      <c r="AE8" s="166"/>
      <c r="AF8" s="166"/>
      <c r="AG8" s="1396">
        <v>39.1</v>
      </c>
      <c r="AH8" s="1396"/>
      <c r="AI8" s="1396"/>
      <c r="AJ8" s="34"/>
    </row>
    <row r="9" spans="1:36" s="13" customFormat="1" ht="12.75" customHeight="1" x14ac:dyDescent="0.2">
      <c r="A9" s="158" t="s">
        <v>129</v>
      </c>
      <c r="B9" s="158"/>
      <c r="C9" s="1396">
        <f>C28+C42+W42+W28</f>
        <v>-0.3</v>
      </c>
      <c r="D9" s="1396"/>
      <c r="E9" s="1396"/>
      <c r="F9" s="170"/>
      <c r="G9" s="166"/>
      <c r="H9" s="167"/>
      <c r="I9" s="1405">
        <v>0.8</v>
      </c>
      <c r="J9" s="1405"/>
      <c r="K9" s="1405"/>
      <c r="L9" s="158"/>
      <c r="M9" s="171"/>
      <c r="N9" s="169"/>
      <c r="O9" s="1405">
        <v>0</v>
      </c>
      <c r="P9" s="1405"/>
      <c r="Q9" s="166"/>
      <c r="R9" s="166"/>
      <c r="S9" s="1397">
        <v>0</v>
      </c>
      <c r="T9" s="1397"/>
      <c r="U9" s="163"/>
      <c r="V9" s="1409">
        <v>0</v>
      </c>
      <c r="W9" s="1409"/>
      <c r="X9" s="158"/>
      <c r="Y9" s="166"/>
      <c r="Z9" s="166"/>
      <c r="AA9" s="1397">
        <f>AG42+AG28+M28+M42</f>
        <v>0.5</v>
      </c>
      <c r="AB9" s="1397"/>
      <c r="AC9" s="1397"/>
      <c r="AD9" s="166"/>
      <c r="AE9" s="166"/>
      <c r="AF9" s="166"/>
      <c r="AG9" s="1397">
        <v>0</v>
      </c>
      <c r="AH9" s="1397"/>
      <c r="AI9" s="1397"/>
      <c r="AJ9" s="34"/>
    </row>
    <row r="10" spans="1:36" s="13" customFormat="1" ht="17.25" customHeight="1" thickBot="1" x14ac:dyDescent="0.25">
      <c r="A10" s="158" t="s">
        <v>105</v>
      </c>
      <c r="B10" s="158"/>
      <c r="C10" s="1398">
        <f>C29+W29+W43+C43</f>
        <v>162</v>
      </c>
      <c r="D10" s="1398"/>
      <c r="E10" s="1398"/>
      <c r="F10" s="170"/>
      <c r="G10" s="166"/>
      <c r="H10" s="167"/>
      <c r="I10" s="1398">
        <v>157.19999999999999</v>
      </c>
      <c r="J10" s="1398"/>
      <c r="K10" s="1398"/>
      <c r="L10" s="158"/>
      <c r="M10" s="168"/>
      <c r="N10" s="169"/>
      <c r="O10" s="1398">
        <v>121.2</v>
      </c>
      <c r="P10" s="1398"/>
      <c r="Q10" s="166"/>
      <c r="R10" s="166"/>
      <c r="S10" s="1398">
        <v>70.099999999999994</v>
      </c>
      <c r="T10" s="1398"/>
      <c r="U10" s="140"/>
      <c r="V10" s="1412">
        <v>39.1</v>
      </c>
      <c r="W10" s="1412"/>
      <c r="X10" s="158"/>
      <c r="Y10" s="166"/>
      <c r="Z10" s="166"/>
      <c r="AA10" s="1398">
        <v>176</v>
      </c>
      <c r="AB10" s="1398"/>
      <c r="AC10" s="1398"/>
      <c r="AD10" s="166"/>
      <c r="AE10" s="166"/>
      <c r="AF10" s="166"/>
      <c r="AG10" s="1398">
        <v>39.1</v>
      </c>
      <c r="AH10" s="1398"/>
      <c r="AI10" s="1398"/>
      <c r="AJ10" s="34"/>
    </row>
    <row r="11" spans="1:36" s="13" customFormat="1" ht="6.75" customHeight="1" x14ac:dyDescent="0.2">
      <c r="A11" s="158"/>
      <c r="B11" s="158"/>
      <c r="C11" s="1404"/>
      <c r="D11" s="1404"/>
      <c r="E11" s="1404"/>
      <c r="F11" s="170"/>
      <c r="G11" s="166"/>
      <c r="H11" s="172"/>
      <c r="I11" s="1404"/>
      <c r="J11" s="1404"/>
      <c r="K11" s="1404"/>
      <c r="L11" s="170"/>
      <c r="M11" s="172"/>
      <c r="N11" s="172"/>
      <c r="O11" s="1404"/>
      <c r="P11" s="1404"/>
      <c r="Q11" s="166"/>
      <c r="R11" s="166"/>
      <c r="S11" s="170"/>
      <c r="T11" s="170"/>
      <c r="U11" s="170"/>
      <c r="V11" s="166"/>
      <c r="W11" s="166"/>
      <c r="X11" s="170"/>
      <c r="Y11" s="166"/>
      <c r="Z11" s="166"/>
      <c r="AA11" s="166"/>
      <c r="AB11" s="166"/>
      <c r="AC11" s="166"/>
      <c r="AD11" s="166"/>
      <c r="AE11" s="166"/>
      <c r="AF11" s="166"/>
      <c r="AG11" s="166"/>
      <c r="AH11" s="166"/>
      <c r="AI11" s="166"/>
      <c r="AJ11" s="34"/>
    </row>
    <row r="12" spans="1:36" s="13" customFormat="1" ht="14.25" x14ac:dyDescent="0.2">
      <c r="A12" s="158" t="s">
        <v>26</v>
      </c>
      <c r="B12" s="158"/>
      <c r="C12" s="166"/>
      <c r="D12" s="166"/>
      <c r="E12" s="166">
        <f>C31+W31+W45+C45</f>
        <v>65.8</v>
      </c>
      <c r="F12" s="170"/>
      <c r="G12" s="166"/>
      <c r="H12" s="167"/>
      <c r="I12" s="166"/>
      <c r="J12" s="166"/>
      <c r="K12" s="166">
        <v>160.5</v>
      </c>
      <c r="L12" s="158"/>
      <c r="M12" s="168"/>
      <c r="N12" s="169"/>
      <c r="O12" s="166"/>
      <c r="P12" s="166">
        <v>151.9</v>
      </c>
      <c r="Q12" s="166"/>
      <c r="R12" s="166"/>
      <c r="S12" s="1403">
        <v>140.19999999999999</v>
      </c>
      <c r="T12" s="1403"/>
      <c r="U12" s="161"/>
      <c r="V12" s="1410">
        <v>99</v>
      </c>
      <c r="W12" s="1410"/>
      <c r="X12" s="158"/>
      <c r="Y12" s="166"/>
      <c r="Z12" s="166"/>
      <c r="AA12" s="1403">
        <v>611.20000000000005</v>
      </c>
      <c r="AB12" s="1403"/>
      <c r="AC12" s="1403"/>
      <c r="AD12" s="166"/>
      <c r="AE12" s="166"/>
      <c r="AF12" s="166"/>
      <c r="AG12" s="1403">
        <v>243.5</v>
      </c>
      <c r="AH12" s="1403"/>
      <c r="AI12" s="1403"/>
      <c r="AJ12" s="34"/>
    </row>
    <row r="13" spans="1:36" ht="6.75" customHeight="1" x14ac:dyDescent="0.2">
      <c r="A13" s="158"/>
      <c r="B13" s="158"/>
      <c r="C13" s="1403"/>
      <c r="D13" s="1403"/>
      <c r="E13" s="1403"/>
      <c r="F13" s="164"/>
      <c r="G13" s="143"/>
      <c r="H13" s="159"/>
      <c r="I13" s="1403"/>
      <c r="J13" s="1403"/>
      <c r="K13" s="1403"/>
      <c r="L13" s="164"/>
      <c r="M13" s="159"/>
      <c r="N13" s="159"/>
      <c r="O13" s="1403"/>
      <c r="P13" s="1403"/>
      <c r="Q13" s="143"/>
      <c r="R13" s="143"/>
      <c r="S13" s="164"/>
      <c r="T13" s="164"/>
      <c r="U13" s="164"/>
      <c r="V13" s="164"/>
      <c r="W13" s="164"/>
      <c r="X13" s="164"/>
      <c r="Y13" s="143"/>
      <c r="Z13" s="143"/>
      <c r="AA13" s="143"/>
      <c r="AB13" s="143"/>
      <c r="AC13" s="143"/>
      <c r="AD13" s="143"/>
      <c r="AE13" s="143"/>
      <c r="AF13" s="143"/>
      <c r="AG13" s="143"/>
      <c r="AH13" s="143"/>
      <c r="AI13" s="143"/>
      <c r="AJ13" s="34"/>
    </row>
    <row r="14" spans="1:36" ht="14.25" x14ac:dyDescent="0.2">
      <c r="A14" s="158" t="s">
        <v>121</v>
      </c>
      <c r="B14" s="158"/>
      <c r="C14" s="143"/>
      <c r="D14" s="143"/>
      <c r="E14" s="173">
        <f>(C8)/E12</f>
        <v>0.16600000000000001</v>
      </c>
      <c r="F14" s="170"/>
      <c r="G14" s="143"/>
      <c r="H14" s="167"/>
      <c r="I14" s="143"/>
      <c r="J14" s="143"/>
      <c r="K14" s="173">
        <v>0.23100000000000001</v>
      </c>
      <c r="L14" s="158"/>
      <c r="M14" s="174"/>
      <c r="N14" s="154"/>
      <c r="O14" s="143"/>
      <c r="P14" s="173">
        <v>0.34399999999999997</v>
      </c>
      <c r="Q14" s="143"/>
      <c r="R14" s="143"/>
      <c r="S14" s="143"/>
      <c r="T14" s="141">
        <v>0.22800000000000001</v>
      </c>
      <c r="U14" s="141"/>
      <c r="V14" s="1406">
        <v>0.19</v>
      </c>
      <c r="W14" s="1406"/>
      <c r="X14" s="158"/>
      <c r="Y14" s="143"/>
      <c r="Z14" s="143"/>
      <c r="AA14" s="143"/>
      <c r="AB14" s="143"/>
      <c r="AC14" s="175">
        <v>0.23899999999999999</v>
      </c>
      <c r="AD14" s="143"/>
      <c r="AE14" s="143"/>
      <c r="AF14" s="143"/>
      <c r="AG14" s="143"/>
      <c r="AH14" s="143"/>
      <c r="AI14" s="175">
        <v>0.161</v>
      </c>
      <c r="AJ14" s="34"/>
    </row>
    <row r="15" spans="1:36" ht="14.25" x14ac:dyDescent="0.2">
      <c r="A15" s="158" t="s">
        <v>123</v>
      </c>
      <c r="B15" s="158"/>
      <c r="C15" s="143"/>
      <c r="D15" s="143"/>
      <c r="E15" s="175">
        <f>(105.7)/C10</f>
        <v>0.65200000000000002</v>
      </c>
      <c r="F15" s="170"/>
      <c r="G15" s="143"/>
      <c r="H15" s="167"/>
      <c r="I15" s="143"/>
      <c r="J15" s="143"/>
      <c r="K15" s="175">
        <v>0.70199999999999996</v>
      </c>
      <c r="L15" s="158"/>
      <c r="M15" s="174"/>
      <c r="N15" s="167"/>
      <c r="O15" s="143"/>
      <c r="P15" s="173">
        <v>0.68400000000000005</v>
      </c>
      <c r="Q15" s="143"/>
      <c r="R15" s="143"/>
      <c r="S15" s="141"/>
      <c r="T15" s="141">
        <v>0.76600000000000001</v>
      </c>
      <c r="U15" s="141"/>
      <c r="V15" s="141"/>
      <c r="W15" s="141">
        <v>0.96899999999999997</v>
      </c>
      <c r="X15" s="158"/>
      <c r="Y15" s="143"/>
      <c r="Z15" s="143"/>
      <c r="AA15" s="143"/>
      <c r="AB15" s="143"/>
      <c r="AC15" s="175">
        <f>(105.7)/AA10</f>
        <v>0.60099999999999998</v>
      </c>
      <c r="AD15" s="143"/>
      <c r="AE15" s="143"/>
      <c r="AF15" s="143"/>
      <c r="AG15" s="143"/>
      <c r="AH15" s="143"/>
      <c r="AI15" s="173">
        <v>0.96899999999999997</v>
      </c>
      <c r="AJ15" s="34"/>
    </row>
    <row r="16" spans="1:36" ht="14.25" x14ac:dyDescent="0.2">
      <c r="A16" s="158"/>
      <c r="B16" s="158"/>
      <c r="C16" s="143"/>
      <c r="D16" s="143"/>
      <c r="E16" s="175"/>
      <c r="F16" s="170"/>
      <c r="G16" s="143"/>
      <c r="H16" s="167"/>
      <c r="I16" s="143"/>
      <c r="J16" s="143"/>
      <c r="K16" s="175"/>
      <c r="L16" s="158"/>
      <c r="M16" s="174"/>
      <c r="N16" s="167"/>
      <c r="O16" s="143"/>
      <c r="P16" s="173"/>
      <c r="Q16" s="143"/>
      <c r="R16" s="143"/>
      <c r="S16" s="141"/>
      <c r="T16" s="141"/>
      <c r="U16" s="141"/>
      <c r="V16" s="141"/>
      <c r="W16" s="141"/>
      <c r="X16" s="158"/>
      <c r="Y16" s="143"/>
      <c r="Z16" s="143"/>
      <c r="AA16" s="143"/>
      <c r="AB16" s="143"/>
      <c r="AC16" s="175"/>
      <c r="AD16" s="143"/>
      <c r="AE16" s="143"/>
      <c r="AF16" s="143"/>
      <c r="AG16" s="143"/>
      <c r="AH16" s="143"/>
      <c r="AI16" s="173"/>
      <c r="AJ16" s="34"/>
    </row>
    <row r="17" spans="1:43" ht="14.25" x14ac:dyDescent="0.2">
      <c r="A17" s="158"/>
      <c r="B17" s="158"/>
      <c r="C17" s="143"/>
      <c r="D17" s="143"/>
      <c r="E17" s="175"/>
      <c r="F17" s="170"/>
      <c r="G17" s="143"/>
      <c r="H17" s="167"/>
      <c r="I17" s="143"/>
      <c r="J17" s="143"/>
      <c r="K17" s="175"/>
      <c r="L17" s="158"/>
      <c r="M17" s="174"/>
      <c r="N17" s="167"/>
      <c r="O17" s="143"/>
      <c r="P17" s="173"/>
      <c r="Q17" s="143"/>
      <c r="R17" s="143"/>
      <c r="S17" s="141"/>
      <c r="T17" s="141"/>
      <c r="U17" s="141"/>
      <c r="V17" s="141"/>
      <c r="W17" s="141"/>
      <c r="X17" s="158"/>
      <c r="Y17" s="143"/>
      <c r="Z17" s="143"/>
      <c r="AA17" s="143"/>
      <c r="AB17" s="143"/>
      <c r="AC17" s="175"/>
      <c r="AD17" s="143"/>
      <c r="AE17" s="143"/>
      <c r="AF17" s="143"/>
      <c r="AG17" s="143"/>
      <c r="AH17" s="143"/>
      <c r="AI17" s="173"/>
      <c r="AJ17" s="34"/>
    </row>
    <row r="18" spans="1:43" ht="16.5" x14ac:dyDescent="0.2">
      <c r="A18" s="176"/>
      <c r="B18" s="176"/>
      <c r="C18" s="176"/>
      <c r="D18" s="176"/>
      <c r="E18" s="176"/>
      <c r="F18" s="176"/>
      <c r="G18" s="176"/>
      <c r="H18" s="176"/>
      <c r="I18" s="177"/>
      <c r="J18" s="176"/>
      <c r="K18" s="177"/>
      <c r="L18" s="176"/>
      <c r="M18" s="177"/>
      <c r="N18" s="176"/>
      <c r="O18" s="177"/>
      <c r="P18" s="155"/>
      <c r="Q18" s="178"/>
      <c r="R18" s="178"/>
      <c r="S18" s="178"/>
      <c r="T18" s="176"/>
      <c r="U18" s="176"/>
      <c r="V18" s="155"/>
      <c r="W18" s="155"/>
      <c r="X18" s="176"/>
      <c r="Y18" s="178"/>
      <c r="Z18" s="176"/>
      <c r="AA18" s="178"/>
      <c r="AB18" s="176"/>
      <c r="AC18" s="177"/>
      <c r="AD18" s="176"/>
      <c r="AE18" s="155"/>
      <c r="AF18" s="176"/>
      <c r="AG18" s="177"/>
      <c r="AH18" s="176"/>
      <c r="AI18" s="177"/>
      <c r="AJ18" s="34"/>
    </row>
    <row r="19" spans="1:43" ht="16.5" x14ac:dyDescent="0.2">
      <c r="A19" s="167"/>
      <c r="B19" s="167"/>
      <c r="C19" s="167"/>
      <c r="D19" s="167"/>
      <c r="E19" s="167"/>
      <c r="F19" s="167"/>
      <c r="G19" s="167"/>
      <c r="H19" s="167"/>
      <c r="I19" s="214"/>
      <c r="J19" s="167"/>
      <c r="K19" s="214"/>
      <c r="L19" s="167"/>
      <c r="M19" s="214"/>
      <c r="N19" s="167"/>
      <c r="O19" s="214"/>
      <c r="P19" s="154"/>
      <c r="Q19" s="215"/>
      <c r="R19" s="215"/>
      <c r="S19" s="215"/>
      <c r="T19" s="167"/>
      <c r="U19" s="167"/>
      <c r="V19" s="154"/>
      <c r="W19" s="154"/>
      <c r="X19" s="167"/>
      <c r="Y19" s="215"/>
      <c r="Z19" s="167"/>
      <c r="AA19" s="215"/>
      <c r="AB19" s="167"/>
      <c r="AC19" s="214"/>
      <c r="AD19" s="167"/>
      <c r="AE19" s="154"/>
      <c r="AF19" s="167"/>
      <c r="AG19" s="214"/>
      <c r="AH19" s="167"/>
      <c r="AI19" s="214"/>
      <c r="AJ19" s="34"/>
    </row>
    <row r="20" spans="1:43" ht="16.5" x14ac:dyDescent="0.2">
      <c r="A20" s="167"/>
      <c r="B20" s="167"/>
      <c r="C20" s="167"/>
      <c r="D20" s="167"/>
      <c r="E20" s="167"/>
      <c r="F20" s="167"/>
      <c r="G20" s="167"/>
      <c r="H20" s="167"/>
      <c r="I20" s="214"/>
      <c r="J20" s="167"/>
      <c r="K20" s="214"/>
      <c r="L20" s="167"/>
      <c r="M20" s="214"/>
      <c r="N20" s="167"/>
      <c r="O20" s="214"/>
      <c r="P20" s="154"/>
      <c r="Q20" s="215"/>
      <c r="R20" s="215"/>
      <c r="S20" s="215"/>
      <c r="T20" s="167"/>
      <c r="U20" s="167"/>
      <c r="V20" s="154"/>
      <c r="W20" s="154"/>
      <c r="X20" s="167"/>
      <c r="Y20" s="215"/>
      <c r="Z20" s="167"/>
      <c r="AA20" s="215"/>
      <c r="AB20" s="167"/>
      <c r="AC20" s="214"/>
      <c r="AD20" s="167"/>
      <c r="AE20" s="154"/>
      <c r="AF20" s="167"/>
      <c r="AG20" s="214"/>
      <c r="AH20" s="167"/>
      <c r="AI20" s="214"/>
      <c r="AJ20" s="34"/>
    </row>
    <row r="21" spans="1:43" ht="16.5" x14ac:dyDescent="0.2">
      <c r="A21" s="158"/>
      <c r="B21" s="158"/>
      <c r="C21" s="158"/>
      <c r="D21" s="158"/>
      <c r="E21" s="158"/>
      <c r="F21" s="158"/>
      <c r="G21" s="158"/>
      <c r="H21" s="158"/>
      <c r="I21" s="179"/>
      <c r="J21" s="158"/>
      <c r="K21" s="179"/>
      <c r="L21" s="158"/>
      <c r="M21" s="179"/>
      <c r="N21" s="158"/>
      <c r="O21" s="179"/>
      <c r="P21" s="179"/>
      <c r="Q21" s="180"/>
      <c r="R21" s="180"/>
      <c r="S21" s="180"/>
      <c r="T21" s="158"/>
      <c r="U21" s="158"/>
      <c r="V21" s="166"/>
      <c r="W21" s="180"/>
      <c r="X21" s="158"/>
      <c r="Y21" s="180"/>
      <c r="Z21" s="158"/>
      <c r="AA21" s="180"/>
      <c r="AB21" s="158"/>
      <c r="AC21" s="179"/>
      <c r="AD21" s="158"/>
      <c r="AE21" s="179"/>
      <c r="AF21" s="158"/>
      <c r="AG21" s="179"/>
      <c r="AH21" s="158"/>
      <c r="AI21" s="179"/>
      <c r="AJ21" s="34"/>
    </row>
    <row r="22" spans="1:43" ht="17.25" x14ac:dyDescent="0.25">
      <c r="A22" s="158"/>
      <c r="B22" s="158"/>
      <c r="C22" s="181" t="s">
        <v>78</v>
      </c>
      <c r="D22" s="181"/>
      <c r="E22" s="181" t="s">
        <v>116</v>
      </c>
      <c r="F22" s="181"/>
      <c r="G22" s="181" t="s">
        <v>115</v>
      </c>
      <c r="H22" s="181"/>
      <c r="I22" s="181" t="s">
        <v>114</v>
      </c>
      <c r="J22" s="181"/>
      <c r="K22" s="181" t="s">
        <v>78</v>
      </c>
      <c r="L22" s="181"/>
      <c r="M22" s="149" t="s">
        <v>77</v>
      </c>
      <c r="N22" s="181"/>
      <c r="O22" s="149" t="s">
        <v>77</v>
      </c>
      <c r="P22" s="143"/>
      <c r="Q22" s="180"/>
      <c r="R22" s="180"/>
      <c r="S22" s="180"/>
      <c r="T22" s="158"/>
      <c r="U22" s="158"/>
      <c r="V22" s="166"/>
      <c r="W22" s="181" t="s">
        <v>78</v>
      </c>
      <c r="X22" s="181"/>
      <c r="Y22" s="181" t="s">
        <v>116</v>
      </c>
      <c r="Z22" s="181"/>
      <c r="AA22" s="181" t="s">
        <v>115</v>
      </c>
      <c r="AB22" s="181"/>
      <c r="AC22" s="181" t="s">
        <v>114</v>
      </c>
      <c r="AD22" s="181"/>
      <c r="AE22" s="181" t="s">
        <v>78</v>
      </c>
      <c r="AF22" s="181"/>
      <c r="AG22" s="149" t="s">
        <v>77</v>
      </c>
      <c r="AH22" s="181"/>
      <c r="AI22" s="149" t="s">
        <v>77</v>
      </c>
      <c r="AJ22" s="34"/>
    </row>
    <row r="23" spans="1:43" ht="15" x14ac:dyDescent="0.25">
      <c r="A23" s="150" t="s">
        <v>48</v>
      </c>
      <c r="B23" s="150"/>
      <c r="C23" s="156">
        <v>2007</v>
      </c>
      <c r="D23" s="156"/>
      <c r="E23" s="156">
        <v>2007</v>
      </c>
      <c r="F23" s="156"/>
      <c r="G23" s="156">
        <v>2007</v>
      </c>
      <c r="H23" s="156"/>
      <c r="I23" s="156">
        <v>2007</v>
      </c>
      <c r="J23" s="156"/>
      <c r="K23" s="156">
        <v>2006</v>
      </c>
      <c r="L23" s="156"/>
      <c r="M23" s="182">
        <v>2007</v>
      </c>
      <c r="N23" s="156"/>
      <c r="O23" s="182">
        <v>2006</v>
      </c>
      <c r="P23" s="143"/>
      <c r="Q23" s="143"/>
      <c r="R23" s="150"/>
      <c r="S23" s="150"/>
      <c r="T23" s="158"/>
      <c r="U23" s="150" t="s">
        <v>49</v>
      </c>
      <c r="V23" s="166"/>
      <c r="W23" s="156">
        <v>2007</v>
      </c>
      <c r="X23" s="156"/>
      <c r="Y23" s="156">
        <v>2007</v>
      </c>
      <c r="Z23" s="156"/>
      <c r="AA23" s="156">
        <v>2007</v>
      </c>
      <c r="AB23" s="156"/>
      <c r="AC23" s="156">
        <v>2007</v>
      </c>
      <c r="AD23" s="156"/>
      <c r="AE23" s="156">
        <v>2006</v>
      </c>
      <c r="AF23" s="156"/>
      <c r="AG23" s="182">
        <v>2007</v>
      </c>
      <c r="AH23" s="156"/>
      <c r="AI23" s="182">
        <v>2006</v>
      </c>
      <c r="AJ23" s="34"/>
    </row>
    <row r="24" spans="1:43" ht="6.75" customHeight="1" x14ac:dyDescent="0.2">
      <c r="A24" s="158"/>
      <c r="B24" s="158"/>
      <c r="C24" s="183"/>
      <c r="D24" s="183"/>
      <c r="E24" s="183"/>
      <c r="F24" s="183"/>
      <c r="G24" s="183"/>
      <c r="H24" s="183"/>
      <c r="I24" s="183"/>
      <c r="J24" s="183"/>
      <c r="K24" s="183"/>
      <c r="L24" s="183"/>
      <c r="M24" s="183"/>
      <c r="N24" s="183"/>
      <c r="O24" s="183"/>
      <c r="P24" s="143"/>
      <c r="Q24" s="143"/>
      <c r="R24" s="158"/>
      <c r="S24" s="158"/>
      <c r="T24" s="158"/>
      <c r="U24" s="158"/>
      <c r="V24" s="166"/>
      <c r="W24" s="183"/>
      <c r="X24" s="183"/>
      <c r="Y24" s="143"/>
      <c r="Z24" s="183"/>
      <c r="AA24" s="183"/>
      <c r="AB24" s="183"/>
      <c r="AC24" s="183"/>
      <c r="AD24" s="183"/>
      <c r="AE24" s="183"/>
      <c r="AF24" s="183"/>
      <c r="AG24" s="183"/>
      <c r="AH24" s="183"/>
      <c r="AI24" s="143"/>
      <c r="AJ24" s="34"/>
    </row>
    <row r="25" spans="1:43" s="13" customFormat="1" ht="12.75" customHeight="1" x14ac:dyDescent="0.2">
      <c r="A25" s="158" t="s">
        <v>106</v>
      </c>
      <c r="B25" s="158"/>
      <c r="C25" s="184">
        <f>E29</f>
        <v>52.4</v>
      </c>
      <c r="D25" s="184"/>
      <c r="E25" s="184">
        <v>45.4</v>
      </c>
      <c r="F25" s="184"/>
      <c r="G25" s="184">
        <v>27.5</v>
      </c>
      <c r="H25" s="184"/>
      <c r="I25" s="184">
        <v>13.2</v>
      </c>
      <c r="J25" s="184"/>
      <c r="K25" s="184">
        <v>6</v>
      </c>
      <c r="L25" s="184"/>
      <c r="M25" s="184">
        <f>O29</f>
        <v>13.2</v>
      </c>
      <c r="N25" s="184"/>
      <c r="O25" s="185">
        <v>0</v>
      </c>
      <c r="P25" s="166"/>
      <c r="Q25" s="166"/>
      <c r="R25" s="158"/>
      <c r="S25" s="158"/>
      <c r="T25" s="158"/>
      <c r="U25" s="158" t="s">
        <v>106</v>
      </c>
      <c r="V25" s="166"/>
      <c r="W25" s="184">
        <f>Y29</f>
        <v>70.7</v>
      </c>
      <c r="X25" s="184"/>
      <c r="Y25" s="184">
        <v>50.6</v>
      </c>
      <c r="Z25" s="184"/>
      <c r="AA25" s="184">
        <v>28.6</v>
      </c>
      <c r="AB25" s="184"/>
      <c r="AC25" s="184">
        <v>17.2</v>
      </c>
      <c r="AD25" s="184"/>
      <c r="AE25" s="184">
        <v>9.8000000000000007</v>
      </c>
      <c r="AF25" s="184"/>
      <c r="AG25" s="184">
        <f>AI29</f>
        <v>17.2</v>
      </c>
      <c r="AH25" s="184"/>
      <c r="AI25" s="185">
        <v>0</v>
      </c>
      <c r="AJ25" s="34"/>
    </row>
    <row r="26" spans="1:43" s="13" customFormat="1" ht="12.75" customHeight="1" x14ac:dyDescent="0.2">
      <c r="A26" s="158" t="s">
        <v>120</v>
      </c>
      <c r="B26" s="158"/>
      <c r="C26" s="186">
        <v>-0.2</v>
      </c>
      <c r="D26" s="186"/>
      <c r="E26" s="183">
        <v>0</v>
      </c>
      <c r="F26" s="186"/>
      <c r="G26" s="186">
        <v>-0.2</v>
      </c>
      <c r="H26" s="186"/>
      <c r="I26" s="186">
        <v>0</v>
      </c>
      <c r="J26" s="186"/>
      <c r="K26" s="186">
        <v>0</v>
      </c>
      <c r="L26" s="186"/>
      <c r="M26" s="186">
        <f>SUM(C26:K26)</f>
        <v>-0.4</v>
      </c>
      <c r="N26" s="186"/>
      <c r="O26" s="186">
        <v>0</v>
      </c>
      <c r="P26" s="166"/>
      <c r="Q26" s="166"/>
      <c r="R26" s="158"/>
      <c r="S26" s="158"/>
      <c r="T26" s="158"/>
      <c r="U26" s="158" t="s">
        <v>120</v>
      </c>
      <c r="V26" s="166"/>
      <c r="W26" s="183">
        <v>-3.5</v>
      </c>
      <c r="X26" s="186"/>
      <c r="Y26" s="183">
        <v>-0.8</v>
      </c>
      <c r="Z26" s="186"/>
      <c r="AA26" s="183">
        <v>-0.8</v>
      </c>
      <c r="AB26" s="186"/>
      <c r="AC26" s="183">
        <v>-0.7</v>
      </c>
      <c r="AD26" s="186"/>
      <c r="AE26" s="183">
        <v>0</v>
      </c>
      <c r="AF26" s="186"/>
      <c r="AG26" s="186">
        <f>SUM(W26:AC26)</f>
        <v>-5.8</v>
      </c>
      <c r="AH26" s="186"/>
      <c r="AI26" s="166">
        <v>0</v>
      </c>
      <c r="AJ26" s="34"/>
    </row>
    <row r="27" spans="1:43" s="13" customFormat="1" ht="12.75" customHeight="1" x14ac:dyDescent="0.2">
      <c r="A27" s="158" t="s">
        <v>107</v>
      </c>
      <c r="B27" s="158"/>
      <c r="C27" s="183">
        <f>Property!G22</f>
        <v>-4</v>
      </c>
      <c r="D27" s="183"/>
      <c r="E27" s="183">
        <v>6.6</v>
      </c>
      <c r="F27" s="183"/>
      <c r="G27" s="183">
        <v>18.100000000000001</v>
      </c>
      <c r="H27" s="183"/>
      <c r="I27" s="183">
        <v>14.3</v>
      </c>
      <c r="J27" s="183"/>
      <c r="K27" s="183">
        <v>7.2</v>
      </c>
      <c r="L27" s="183"/>
      <c r="M27" s="186">
        <f>SUM(C27:I27)</f>
        <v>35</v>
      </c>
      <c r="N27" s="183"/>
      <c r="O27" s="183">
        <v>13.2</v>
      </c>
      <c r="P27" s="166"/>
      <c r="Q27" s="166"/>
      <c r="R27" s="158"/>
      <c r="S27" s="158"/>
      <c r="T27" s="158"/>
      <c r="U27" s="158" t="s">
        <v>107</v>
      </c>
      <c r="V27" s="166"/>
      <c r="W27" s="183">
        <f>Energy!G22</f>
        <v>3.8</v>
      </c>
      <c r="X27" s="183"/>
      <c r="Y27" s="183">
        <v>20.7</v>
      </c>
      <c r="Z27" s="183"/>
      <c r="AA27" s="183">
        <v>22.8</v>
      </c>
      <c r="AB27" s="183"/>
      <c r="AC27" s="183">
        <v>12.1</v>
      </c>
      <c r="AD27" s="183"/>
      <c r="AE27" s="183">
        <v>7.4</v>
      </c>
      <c r="AF27" s="183"/>
      <c r="AG27" s="186">
        <f>SUM(W27:AC27)</f>
        <v>59.4</v>
      </c>
      <c r="AH27" s="183"/>
      <c r="AI27" s="166">
        <v>17.2</v>
      </c>
      <c r="AJ27" s="34"/>
    </row>
    <row r="28" spans="1:43" s="13" customFormat="1" ht="12.75" customHeight="1" x14ac:dyDescent="0.25">
      <c r="A28" s="158" t="s">
        <v>129</v>
      </c>
      <c r="B28" s="158"/>
      <c r="C28" s="183">
        <v>-0.1</v>
      </c>
      <c r="D28" s="183"/>
      <c r="E28" s="183">
        <v>0.4</v>
      </c>
      <c r="F28" s="183"/>
      <c r="G28" s="183">
        <v>0</v>
      </c>
      <c r="H28" s="183"/>
      <c r="I28" s="183">
        <v>0</v>
      </c>
      <c r="J28" s="183"/>
      <c r="K28" s="183">
        <v>0</v>
      </c>
      <c r="L28" s="183"/>
      <c r="M28" s="186">
        <f>SUM(C28:K28)</f>
        <v>0.3</v>
      </c>
      <c r="N28" s="183"/>
      <c r="O28" s="183">
        <v>0</v>
      </c>
      <c r="P28" s="166"/>
      <c r="Q28" s="166"/>
      <c r="R28" s="158"/>
      <c r="S28" s="158"/>
      <c r="T28" s="158"/>
      <c r="U28" s="158" t="s">
        <v>129</v>
      </c>
      <c r="V28" s="166"/>
      <c r="W28" s="183">
        <v>0</v>
      </c>
      <c r="X28" s="183"/>
      <c r="Y28" s="183">
        <v>0.2</v>
      </c>
      <c r="Z28" s="183"/>
      <c r="AA28" s="183">
        <v>0</v>
      </c>
      <c r="AB28" s="183"/>
      <c r="AC28" s="183">
        <v>0</v>
      </c>
      <c r="AD28" s="183"/>
      <c r="AE28" s="183">
        <v>0</v>
      </c>
      <c r="AF28" s="183"/>
      <c r="AG28" s="186">
        <f>SUM(W28:AC28)</f>
        <v>0.2</v>
      </c>
      <c r="AH28" s="183"/>
      <c r="AI28" s="166">
        <v>0</v>
      </c>
      <c r="AJ28" s="34"/>
      <c r="AO28" s="135"/>
      <c r="AP28" s="135"/>
      <c r="AQ28" s="135"/>
    </row>
    <row r="29" spans="1:43" s="13" customFormat="1" ht="17.25" customHeight="1" thickBot="1" x14ac:dyDescent="0.25">
      <c r="A29" s="158" t="s">
        <v>105</v>
      </c>
      <c r="B29" s="158"/>
      <c r="C29" s="187">
        <f>SUM(C25:C28)</f>
        <v>48.1</v>
      </c>
      <c r="D29" s="187"/>
      <c r="E29" s="187">
        <v>52.4</v>
      </c>
      <c r="F29" s="187"/>
      <c r="G29" s="187">
        <v>45.4</v>
      </c>
      <c r="H29" s="187"/>
      <c r="I29" s="187">
        <v>27.5</v>
      </c>
      <c r="J29" s="187"/>
      <c r="K29" s="187">
        <v>13.2</v>
      </c>
      <c r="L29" s="187"/>
      <c r="M29" s="187">
        <f>SUM(M25:M28)</f>
        <v>48.1</v>
      </c>
      <c r="N29" s="187"/>
      <c r="O29" s="187">
        <f>SUM(O25:O28)</f>
        <v>13.2</v>
      </c>
      <c r="P29" s="166"/>
      <c r="Q29" s="166"/>
      <c r="R29" s="158"/>
      <c r="S29" s="158"/>
      <c r="T29" s="158"/>
      <c r="U29" s="158" t="s">
        <v>105</v>
      </c>
      <c r="V29" s="166"/>
      <c r="W29" s="187">
        <f>SUM(W25:W28)</f>
        <v>71</v>
      </c>
      <c r="X29" s="187"/>
      <c r="Y29" s="187">
        <v>70.7</v>
      </c>
      <c r="Z29" s="187"/>
      <c r="AA29" s="187">
        <v>50.6</v>
      </c>
      <c r="AB29" s="187"/>
      <c r="AC29" s="187">
        <v>28.6</v>
      </c>
      <c r="AD29" s="187"/>
      <c r="AE29" s="187">
        <v>17.2</v>
      </c>
      <c r="AF29" s="187"/>
      <c r="AG29" s="187">
        <f>SUM(AG25:AG28)</f>
        <v>71</v>
      </c>
      <c r="AH29" s="187"/>
      <c r="AI29" s="187">
        <f>SUM(AI25:AI28)</f>
        <v>17.2</v>
      </c>
      <c r="AO29" s="9"/>
      <c r="AP29" s="137"/>
      <c r="AQ29" s="9" t="s">
        <v>78</v>
      </c>
    </row>
    <row r="30" spans="1:43" s="13" customFormat="1" ht="6.75" customHeight="1" x14ac:dyDescent="0.2">
      <c r="A30" s="158"/>
      <c r="B30" s="158"/>
      <c r="C30" s="183"/>
      <c r="D30" s="183"/>
      <c r="E30" s="183"/>
      <c r="F30" s="183"/>
      <c r="G30" s="183"/>
      <c r="H30" s="183"/>
      <c r="I30" s="183"/>
      <c r="J30" s="183"/>
      <c r="K30" s="183"/>
      <c r="L30" s="183"/>
      <c r="M30" s="183"/>
      <c r="N30" s="183"/>
      <c r="O30" s="183"/>
      <c r="P30" s="166"/>
      <c r="Q30" s="166"/>
      <c r="R30" s="158"/>
      <c r="S30" s="158"/>
      <c r="T30" s="158"/>
      <c r="U30" s="158"/>
      <c r="V30" s="166"/>
      <c r="W30" s="183"/>
      <c r="X30" s="183"/>
      <c r="Y30" s="183"/>
      <c r="Z30" s="183"/>
      <c r="AA30" s="183"/>
      <c r="AB30" s="183"/>
      <c r="AC30" s="183"/>
      <c r="AD30" s="183"/>
      <c r="AE30" s="183"/>
      <c r="AF30" s="183"/>
      <c r="AG30" s="183"/>
      <c r="AH30" s="183"/>
      <c r="AI30" s="166"/>
      <c r="AO30" s="9"/>
      <c r="AP30" s="128"/>
      <c r="AQ30" s="9">
        <v>2006</v>
      </c>
    </row>
    <row r="31" spans="1:43" s="13" customFormat="1" ht="14.25" x14ac:dyDescent="0.2">
      <c r="A31" s="158" t="s">
        <v>26</v>
      </c>
      <c r="B31" s="158"/>
      <c r="C31" s="184">
        <f>Property!G18</f>
        <v>29.7</v>
      </c>
      <c r="D31" s="184"/>
      <c r="E31" s="184">
        <v>68.099999999999994</v>
      </c>
      <c r="F31" s="184"/>
      <c r="G31" s="184">
        <v>66.2</v>
      </c>
      <c r="H31" s="184"/>
      <c r="I31" s="184">
        <v>57.3</v>
      </c>
      <c r="J31" s="184"/>
      <c r="K31" s="184">
        <v>40.5</v>
      </c>
      <c r="L31" s="184"/>
      <c r="M31" s="184" t="e">
        <f>Property!#REF!</f>
        <v>#REF!</v>
      </c>
      <c r="N31" s="184"/>
      <c r="O31" s="184">
        <f>Property!S18</f>
        <v>148.5</v>
      </c>
      <c r="P31" s="166"/>
      <c r="Q31" s="166"/>
      <c r="R31" s="158"/>
      <c r="S31" s="158"/>
      <c r="T31" s="158"/>
      <c r="U31" s="158" t="s">
        <v>26</v>
      </c>
      <c r="V31" s="166"/>
      <c r="W31" s="184">
        <f>Energy!G18</f>
        <v>22.8</v>
      </c>
      <c r="X31" s="184"/>
      <c r="Y31" s="184">
        <v>51</v>
      </c>
      <c r="Z31" s="184"/>
      <c r="AA31" s="184">
        <v>51.6</v>
      </c>
      <c r="AB31" s="184"/>
      <c r="AC31" s="184">
        <v>52.1</v>
      </c>
      <c r="AD31" s="184"/>
      <c r="AE31" s="184">
        <v>45</v>
      </c>
      <c r="AF31" s="184"/>
      <c r="AG31" s="184" t="e">
        <f>Energy!#REF!</f>
        <v>#REF!</v>
      </c>
      <c r="AH31" s="184"/>
      <c r="AI31" s="184">
        <f>Energy!S18</f>
        <v>105.5</v>
      </c>
      <c r="AO31" s="65"/>
      <c r="AP31" s="57"/>
      <c r="AQ31" s="65"/>
    </row>
    <row r="32" spans="1:43" ht="6.75" customHeight="1" x14ac:dyDescent="0.2">
      <c r="A32" s="158"/>
      <c r="B32" s="158"/>
      <c r="C32" s="158"/>
      <c r="D32" s="158"/>
      <c r="E32" s="158"/>
      <c r="F32" s="158"/>
      <c r="G32" s="158"/>
      <c r="H32" s="158"/>
      <c r="I32" s="158"/>
      <c r="J32" s="158"/>
      <c r="K32" s="158"/>
      <c r="L32" s="158"/>
      <c r="M32" s="158"/>
      <c r="N32" s="158"/>
      <c r="O32" s="158"/>
      <c r="P32" s="143"/>
      <c r="Q32" s="143"/>
      <c r="R32" s="158"/>
      <c r="S32" s="158"/>
      <c r="T32" s="158"/>
      <c r="U32" s="158"/>
      <c r="V32" s="166"/>
      <c r="W32" s="158"/>
      <c r="X32" s="158"/>
      <c r="Y32" s="158"/>
      <c r="Z32" s="158"/>
      <c r="AA32" s="158"/>
      <c r="AB32" s="158"/>
      <c r="AC32" s="158"/>
      <c r="AD32" s="158"/>
      <c r="AE32" s="158"/>
      <c r="AF32" s="158"/>
      <c r="AG32" s="158"/>
      <c r="AH32" s="158"/>
      <c r="AI32" s="143"/>
      <c r="AQ32" s="9">
        <v>20.3</v>
      </c>
    </row>
    <row r="33" spans="1:43" ht="14.25" x14ac:dyDescent="0.2">
      <c r="A33" s="158" t="s">
        <v>121</v>
      </c>
      <c r="B33" s="158"/>
      <c r="C33" s="188">
        <f>(C27)/C31</f>
        <v>-0.13500000000000001</v>
      </c>
      <c r="D33" s="188"/>
      <c r="E33" s="188">
        <v>9.7000000000000003E-2</v>
      </c>
      <c r="F33" s="188"/>
      <c r="G33" s="188">
        <v>0.27300000000000002</v>
      </c>
      <c r="H33" s="188"/>
      <c r="I33" s="188">
        <v>0.25</v>
      </c>
      <c r="J33" s="188"/>
      <c r="K33" s="188">
        <v>0.17799999999999999</v>
      </c>
      <c r="L33" s="188"/>
      <c r="M33" s="188" t="e">
        <f>(M27)/M31</f>
        <v>#REF!</v>
      </c>
      <c r="N33" s="188"/>
      <c r="O33" s="188">
        <f>(O27)/O31</f>
        <v>8.8999999999999996E-2</v>
      </c>
      <c r="P33" s="143"/>
      <c r="Q33" s="143"/>
      <c r="R33" s="158"/>
      <c r="S33" s="158"/>
      <c r="T33" s="158"/>
      <c r="U33" s="158" t="s">
        <v>121</v>
      </c>
      <c r="V33" s="166"/>
      <c r="W33" s="188">
        <f>(W27)/W31</f>
        <v>0.16700000000000001</v>
      </c>
      <c r="X33" s="188"/>
      <c r="Y33" s="188">
        <v>0.40600000000000003</v>
      </c>
      <c r="Z33" s="188"/>
      <c r="AA33" s="188">
        <v>0.442</v>
      </c>
      <c r="AB33" s="188"/>
      <c r="AC33" s="188">
        <v>0.23200000000000001</v>
      </c>
      <c r="AD33" s="188"/>
      <c r="AE33" s="188">
        <v>0.16400000000000001</v>
      </c>
      <c r="AF33" s="188"/>
      <c r="AG33" s="188" t="e">
        <f>(AG27)/AG31</f>
        <v>#REF!</v>
      </c>
      <c r="AH33" s="188"/>
      <c r="AI33" s="188">
        <f>(AI27)/AI31</f>
        <v>0.16300000000000001</v>
      </c>
      <c r="AO33" s="1395"/>
      <c r="AP33" s="1395"/>
      <c r="AQ33" s="91">
        <v>0</v>
      </c>
    </row>
    <row r="34" spans="1:43" ht="14.25" x14ac:dyDescent="0.2">
      <c r="A34" s="158"/>
      <c r="B34" s="158"/>
      <c r="C34" s="188"/>
      <c r="D34" s="188"/>
      <c r="E34" s="143"/>
      <c r="F34" s="188"/>
      <c r="G34" s="188"/>
      <c r="H34" s="188"/>
      <c r="I34" s="188"/>
      <c r="J34" s="188"/>
      <c r="K34" s="188"/>
      <c r="L34" s="188"/>
      <c r="M34" s="188"/>
      <c r="N34" s="188"/>
      <c r="O34" s="188"/>
      <c r="P34" s="143"/>
      <c r="Q34" s="143"/>
      <c r="R34" s="158"/>
      <c r="S34" s="158"/>
      <c r="T34" s="158"/>
      <c r="U34" s="158"/>
      <c r="V34" s="166"/>
      <c r="W34" s="188"/>
      <c r="X34" s="188"/>
      <c r="Y34" s="143"/>
      <c r="Z34" s="188"/>
      <c r="AA34" s="188"/>
      <c r="AB34" s="188"/>
      <c r="AC34" s="188"/>
      <c r="AD34" s="188"/>
      <c r="AE34" s="188"/>
      <c r="AF34" s="188"/>
      <c r="AG34" s="188"/>
      <c r="AH34" s="188"/>
      <c r="AI34" s="143"/>
      <c r="AO34" s="1402"/>
      <c r="AP34" s="1402"/>
      <c r="AQ34" s="133">
        <v>18.8</v>
      </c>
    </row>
    <row r="35" spans="1:43" ht="14.25" x14ac:dyDescent="0.2">
      <c r="A35" s="158"/>
      <c r="B35" s="158"/>
      <c r="C35" s="158"/>
      <c r="D35" s="158"/>
      <c r="E35" s="143"/>
      <c r="F35" s="158"/>
      <c r="G35" s="158"/>
      <c r="H35" s="158"/>
      <c r="I35" s="158"/>
      <c r="J35" s="158"/>
      <c r="K35" s="158"/>
      <c r="L35" s="158"/>
      <c r="M35" s="158"/>
      <c r="N35" s="158"/>
      <c r="O35" s="158"/>
      <c r="P35" s="143"/>
      <c r="Q35" s="143"/>
      <c r="R35" s="158"/>
      <c r="S35" s="158"/>
      <c r="T35" s="158"/>
      <c r="U35" s="158"/>
      <c r="V35" s="166"/>
      <c r="W35" s="189"/>
      <c r="X35" s="158"/>
      <c r="Y35" s="143"/>
      <c r="Z35" s="158"/>
      <c r="AA35" s="189"/>
      <c r="AB35" s="158"/>
      <c r="AC35" s="189"/>
      <c r="AD35" s="158"/>
      <c r="AE35" s="189"/>
      <c r="AF35" s="158"/>
      <c r="AG35" s="158"/>
      <c r="AH35" s="158"/>
      <c r="AI35" s="143"/>
      <c r="AO35" s="1399"/>
      <c r="AP35" s="1399"/>
      <c r="AQ35" s="136">
        <v>0</v>
      </c>
    </row>
    <row r="36" spans="1:43" ht="15.75" thickBot="1" x14ac:dyDescent="0.3">
      <c r="A36" s="158"/>
      <c r="B36" s="158"/>
      <c r="C36" s="181" t="s">
        <v>78</v>
      </c>
      <c r="D36" s="181"/>
      <c r="E36" s="181" t="s">
        <v>116</v>
      </c>
      <c r="F36" s="181"/>
      <c r="G36" s="181" t="s">
        <v>115</v>
      </c>
      <c r="H36" s="181"/>
      <c r="I36" s="181" t="s">
        <v>114</v>
      </c>
      <c r="J36" s="181"/>
      <c r="K36" s="181" t="s">
        <v>78</v>
      </c>
      <c r="L36" s="181"/>
      <c r="M36" s="149" t="s">
        <v>77</v>
      </c>
      <c r="N36" s="181"/>
      <c r="O36" s="149" t="s">
        <v>77</v>
      </c>
      <c r="P36" s="143"/>
      <c r="Q36" s="143"/>
      <c r="R36" s="158"/>
      <c r="S36" s="158"/>
      <c r="T36" s="158"/>
      <c r="U36" s="158"/>
      <c r="V36" s="166"/>
      <c r="W36" s="181" t="s">
        <v>78</v>
      </c>
      <c r="X36" s="181"/>
      <c r="Y36" s="181" t="s">
        <v>116</v>
      </c>
      <c r="Z36" s="181"/>
      <c r="AA36" s="181" t="s">
        <v>115</v>
      </c>
      <c r="AB36" s="181"/>
      <c r="AC36" s="181" t="s">
        <v>114</v>
      </c>
      <c r="AD36" s="181"/>
      <c r="AE36" s="181" t="s">
        <v>78</v>
      </c>
      <c r="AF36" s="181"/>
      <c r="AG36" s="149" t="s">
        <v>77</v>
      </c>
      <c r="AH36" s="181"/>
      <c r="AI36" s="149" t="s">
        <v>77</v>
      </c>
      <c r="AO36" s="1400"/>
      <c r="AP36" s="1400"/>
      <c r="AQ36" s="134">
        <v>39.1</v>
      </c>
    </row>
    <row r="37" spans="1:43" ht="15" x14ac:dyDescent="0.25">
      <c r="A37" s="150" t="s">
        <v>50</v>
      </c>
      <c r="B37" s="150"/>
      <c r="C37" s="156">
        <v>2007</v>
      </c>
      <c r="D37" s="156"/>
      <c r="E37" s="156">
        <v>2007</v>
      </c>
      <c r="F37" s="156"/>
      <c r="G37" s="156">
        <v>2007</v>
      </c>
      <c r="H37" s="156"/>
      <c r="I37" s="156">
        <v>2007</v>
      </c>
      <c r="J37" s="156"/>
      <c r="K37" s="156">
        <v>2006</v>
      </c>
      <c r="L37" s="156"/>
      <c r="M37" s="182">
        <v>2007</v>
      </c>
      <c r="N37" s="156"/>
      <c r="O37" s="182">
        <v>2006</v>
      </c>
      <c r="P37" s="143"/>
      <c r="Q37" s="143"/>
      <c r="R37" s="150"/>
      <c r="S37" s="150"/>
      <c r="T37" s="158"/>
      <c r="U37" s="150" t="s">
        <v>51</v>
      </c>
      <c r="V37" s="166"/>
      <c r="W37" s="156">
        <v>2007</v>
      </c>
      <c r="X37" s="156"/>
      <c r="Y37" s="156">
        <v>2007</v>
      </c>
      <c r="Z37" s="156"/>
      <c r="AA37" s="156">
        <v>2007</v>
      </c>
      <c r="AB37" s="156"/>
      <c r="AC37" s="156">
        <v>2007</v>
      </c>
      <c r="AD37" s="156"/>
      <c r="AE37" s="156">
        <v>2006</v>
      </c>
      <c r="AF37" s="156"/>
      <c r="AG37" s="182">
        <v>2007</v>
      </c>
      <c r="AH37" s="156"/>
      <c r="AI37" s="182">
        <v>2006</v>
      </c>
      <c r="AO37" s="1401"/>
      <c r="AP37" s="1401"/>
      <c r="AQ37" s="90"/>
    </row>
    <row r="38" spans="1:43" ht="6.75" customHeight="1" x14ac:dyDescent="0.2">
      <c r="A38" s="158"/>
      <c r="B38" s="158"/>
      <c r="C38" s="183"/>
      <c r="D38" s="183"/>
      <c r="E38" s="183"/>
      <c r="F38" s="183"/>
      <c r="G38" s="183"/>
      <c r="H38" s="183"/>
      <c r="I38" s="183"/>
      <c r="J38" s="183"/>
      <c r="K38" s="183"/>
      <c r="L38" s="183"/>
      <c r="M38" s="183"/>
      <c r="N38" s="183"/>
      <c r="O38" s="183"/>
      <c r="P38" s="143"/>
      <c r="Q38" s="143"/>
      <c r="R38" s="158"/>
      <c r="S38" s="158"/>
      <c r="T38" s="158"/>
      <c r="U38" s="158"/>
      <c r="V38" s="166"/>
      <c r="W38" s="183"/>
      <c r="X38" s="183"/>
      <c r="Y38" s="143"/>
      <c r="Z38" s="183"/>
      <c r="AA38" s="183"/>
      <c r="AB38" s="183"/>
      <c r="AC38" s="183"/>
      <c r="AD38" s="183"/>
      <c r="AE38" s="183"/>
      <c r="AF38" s="183"/>
      <c r="AG38" s="183"/>
      <c r="AH38" s="183"/>
      <c r="AI38" s="143"/>
      <c r="AO38" s="13"/>
      <c r="AP38" s="13"/>
      <c r="AQ38" s="13">
        <v>99</v>
      </c>
    </row>
    <row r="39" spans="1:43" s="13" customFormat="1" ht="14.25" x14ac:dyDescent="0.2">
      <c r="A39" s="158" t="s">
        <v>106</v>
      </c>
      <c r="B39" s="158"/>
      <c r="C39" s="184">
        <f>E43</f>
        <v>31.8</v>
      </c>
      <c r="D39" s="184"/>
      <c r="E39" s="184">
        <v>23.8</v>
      </c>
      <c r="F39" s="184"/>
      <c r="G39" s="184">
        <v>13.7</v>
      </c>
      <c r="H39" s="184"/>
      <c r="I39" s="184">
        <v>8.6999999999999993</v>
      </c>
      <c r="J39" s="184"/>
      <c r="K39" s="184">
        <v>4.5</v>
      </c>
      <c r="L39" s="184"/>
      <c r="M39" s="184">
        <f>O43</f>
        <v>8.6999999999999993</v>
      </c>
      <c r="N39" s="184"/>
      <c r="O39" s="185">
        <v>0</v>
      </c>
      <c r="P39" s="166"/>
      <c r="Q39" s="166"/>
      <c r="R39" s="158"/>
      <c r="S39" s="158"/>
      <c r="T39" s="158"/>
      <c r="U39" s="158" t="s">
        <v>106</v>
      </c>
      <c r="V39" s="166"/>
      <c r="W39" s="190">
        <f>Y43</f>
        <v>2.2999999999999998</v>
      </c>
      <c r="X39" s="184"/>
      <c r="Y39" s="190">
        <v>1.4</v>
      </c>
      <c r="Z39" s="184"/>
      <c r="AA39" s="190">
        <v>0.3</v>
      </c>
      <c r="AB39" s="184"/>
      <c r="AC39" s="185">
        <v>0</v>
      </c>
      <c r="AD39" s="184"/>
      <c r="AE39" s="185">
        <v>0</v>
      </c>
      <c r="AF39" s="184"/>
      <c r="AG39" s="185">
        <v>0</v>
      </c>
      <c r="AH39" s="184"/>
      <c r="AI39" s="185">
        <v>0</v>
      </c>
      <c r="AO39" s="1395"/>
      <c r="AP39" s="1395"/>
      <c r="AQ39" s="91"/>
    </row>
    <row r="40" spans="1:43" s="13" customFormat="1" ht="14.25" x14ac:dyDescent="0.2">
      <c r="A40" s="158" t="s">
        <v>120</v>
      </c>
      <c r="B40" s="158"/>
      <c r="C40" s="186">
        <v>-2.1</v>
      </c>
      <c r="D40" s="186"/>
      <c r="E40" s="183">
        <v>-1.1000000000000001</v>
      </c>
      <c r="F40" s="186"/>
      <c r="G40" s="183">
        <v>-0.2</v>
      </c>
      <c r="H40" s="186"/>
      <c r="I40" s="183">
        <v>-0.3</v>
      </c>
      <c r="J40" s="186"/>
      <c r="K40" s="183">
        <v>0</v>
      </c>
      <c r="L40" s="186"/>
      <c r="M40" s="186">
        <f>SUM(C40:I40)</f>
        <v>-3.7</v>
      </c>
      <c r="N40" s="186"/>
      <c r="O40" s="183">
        <v>0</v>
      </c>
      <c r="P40" s="166"/>
      <c r="Q40" s="166"/>
      <c r="R40" s="158"/>
      <c r="S40" s="158"/>
      <c r="T40" s="158"/>
      <c r="U40" s="158" t="s">
        <v>120</v>
      </c>
      <c r="V40" s="166"/>
      <c r="W40" s="183">
        <v>0</v>
      </c>
      <c r="X40" s="186"/>
      <c r="Y40" s="183">
        <v>0</v>
      </c>
      <c r="Z40" s="186"/>
      <c r="AA40" s="183">
        <v>0</v>
      </c>
      <c r="AB40" s="186"/>
      <c r="AC40" s="183">
        <v>0</v>
      </c>
      <c r="AD40" s="186"/>
      <c r="AE40" s="183">
        <v>0</v>
      </c>
      <c r="AF40" s="186"/>
      <c r="AG40" s="183">
        <v>0</v>
      </c>
      <c r="AH40" s="186"/>
      <c r="AI40" s="166">
        <v>0</v>
      </c>
      <c r="AO40" s="9"/>
      <c r="AP40" s="9"/>
      <c r="AQ40" s="9">
        <v>0.18989898989899001</v>
      </c>
    </row>
    <row r="41" spans="1:43" s="13" customFormat="1" ht="14.25" x14ac:dyDescent="0.2">
      <c r="A41" s="158" t="s">
        <v>107</v>
      </c>
      <c r="B41" s="158"/>
      <c r="C41" s="183">
        <f>Marine!G22</f>
        <v>11.5</v>
      </c>
      <c r="D41" s="183"/>
      <c r="E41" s="183">
        <v>8.9</v>
      </c>
      <c r="F41" s="183"/>
      <c r="G41" s="183">
        <v>10.3</v>
      </c>
      <c r="H41" s="183"/>
      <c r="I41" s="183">
        <v>5.3</v>
      </c>
      <c r="J41" s="183"/>
      <c r="K41" s="183">
        <v>4.2</v>
      </c>
      <c r="L41" s="183"/>
      <c r="M41" s="186">
        <f>SUM(C41:I41)</f>
        <v>36</v>
      </c>
      <c r="N41" s="183"/>
      <c r="O41" s="183">
        <v>8.6999999999999993</v>
      </c>
      <c r="P41" s="166"/>
      <c r="Q41" s="166"/>
      <c r="R41" s="158"/>
      <c r="S41" s="158"/>
      <c r="T41" s="158"/>
      <c r="U41" s="158" t="s">
        <v>107</v>
      </c>
      <c r="V41" s="166"/>
      <c r="W41" s="191">
        <f>Aviation!G22</f>
        <v>-0.4</v>
      </c>
      <c r="X41" s="183"/>
      <c r="Y41" s="191">
        <v>0.9</v>
      </c>
      <c r="Z41" s="183"/>
      <c r="AA41" s="191">
        <v>1.1000000000000001</v>
      </c>
      <c r="AB41" s="183"/>
      <c r="AC41" s="191">
        <v>0.3</v>
      </c>
      <c r="AD41" s="183"/>
      <c r="AE41" s="191">
        <v>0</v>
      </c>
      <c r="AF41" s="183"/>
      <c r="AG41" s="186">
        <f>SUM(W41:AC41)</f>
        <v>1.9</v>
      </c>
      <c r="AH41" s="183"/>
      <c r="AI41" s="166">
        <v>0</v>
      </c>
      <c r="AO41" s="9"/>
      <c r="AP41" s="9"/>
      <c r="AQ41" s="9">
        <v>0.96899999999999997</v>
      </c>
    </row>
    <row r="42" spans="1:43" s="13" customFormat="1" ht="14.25" x14ac:dyDescent="0.2">
      <c r="A42" s="158" t="s">
        <v>129</v>
      </c>
      <c r="B42" s="158"/>
      <c r="C42" s="183">
        <v>-0.1</v>
      </c>
      <c r="D42" s="183"/>
      <c r="E42" s="183">
        <v>0.2</v>
      </c>
      <c r="F42" s="183"/>
      <c r="G42" s="183">
        <v>0</v>
      </c>
      <c r="H42" s="183"/>
      <c r="I42" s="183">
        <v>0</v>
      </c>
      <c r="J42" s="183"/>
      <c r="K42" s="183">
        <v>0</v>
      </c>
      <c r="L42" s="183"/>
      <c r="M42" s="186">
        <f>SUM(C42:I42)</f>
        <v>0.1</v>
      </c>
      <c r="N42" s="183"/>
      <c r="O42" s="183">
        <v>0</v>
      </c>
      <c r="P42" s="166"/>
      <c r="Q42" s="166"/>
      <c r="R42" s="158"/>
      <c r="S42" s="158"/>
      <c r="T42" s="158"/>
      <c r="U42" s="158" t="s">
        <v>129</v>
      </c>
      <c r="V42" s="166"/>
      <c r="W42" s="191">
        <v>-0.1</v>
      </c>
      <c r="X42" s="183"/>
      <c r="Y42" s="191">
        <v>0</v>
      </c>
      <c r="Z42" s="183"/>
      <c r="AA42" s="183">
        <v>0</v>
      </c>
      <c r="AB42" s="183"/>
      <c r="AC42" s="183">
        <v>0</v>
      </c>
      <c r="AD42" s="183"/>
      <c r="AE42" s="183">
        <v>0</v>
      </c>
      <c r="AF42" s="183"/>
      <c r="AG42" s="186">
        <f>SUM(W42:AC42)</f>
        <v>-0.1</v>
      </c>
      <c r="AH42" s="183"/>
      <c r="AI42" s="166">
        <v>0</v>
      </c>
    </row>
    <row r="43" spans="1:43" s="13" customFormat="1" ht="17.25" customHeight="1" thickBot="1" x14ac:dyDescent="0.25">
      <c r="A43" s="158" t="s">
        <v>105</v>
      </c>
      <c r="B43" s="158"/>
      <c r="C43" s="187">
        <f>SUM(C39:C42)</f>
        <v>41.1</v>
      </c>
      <c r="D43" s="187"/>
      <c r="E43" s="187">
        <v>31.8</v>
      </c>
      <c r="F43" s="187"/>
      <c r="G43" s="187">
        <v>23.8</v>
      </c>
      <c r="H43" s="187"/>
      <c r="I43" s="187">
        <v>13.7</v>
      </c>
      <c r="J43" s="187"/>
      <c r="K43" s="187">
        <v>8.6999999999999993</v>
      </c>
      <c r="L43" s="187"/>
      <c r="M43" s="187">
        <f>SUM(M39:M42)</f>
        <v>41.1</v>
      </c>
      <c r="N43" s="187"/>
      <c r="O43" s="187">
        <f>SUM(O39:O42)</f>
        <v>8.6999999999999993</v>
      </c>
      <c r="P43" s="166"/>
      <c r="Q43" s="166"/>
      <c r="R43" s="158"/>
      <c r="S43" s="158"/>
      <c r="T43" s="158"/>
      <c r="U43" s="158" t="s">
        <v>105</v>
      </c>
      <c r="V43" s="166"/>
      <c r="W43" s="192">
        <f>SUM(W39:W42)</f>
        <v>1.8</v>
      </c>
      <c r="X43" s="187"/>
      <c r="Y43" s="192">
        <f>SUM(Y39:Y41)</f>
        <v>2.2999999999999998</v>
      </c>
      <c r="Z43" s="187"/>
      <c r="AA43" s="192">
        <v>1.4</v>
      </c>
      <c r="AB43" s="187"/>
      <c r="AC43" s="192">
        <v>0.3</v>
      </c>
      <c r="AD43" s="187"/>
      <c r="AE43" s="193">
        <v>0</v>
      </c>
      <c r="AF43" s="187"/>
      <c r="AG43" s="187">
        <f>SUM(AG39:AG42)</f>
        <v>1.8</v>
      </c>
      <c r="AH43" s="187"/>
      <c r="AI43" s="187">
        <v>0</v>
      </c>
    </row>
    <row r="44" spans="1:43" s="13" customFormat="1" ht="6.75" customHeight="1" x14ac:dyDescent="0.2">
      <c r="A44" s="158"/>
      <c r="B44" s="158"/>
      <c r="C44" s="183"/>
      <c r="D44" s="183"/>
      <c r="E44" s="183"/>
      <c r="F44" s="183"/>
      <c r="G44" s="183"/>
      <c r="H44" s="183"/>
      <c r="I44" s="183"/>
      <c r="J44" s="183"/>
      <c r="K44" s="183"/>
      <c r="L44" s="183"/>
      <c r="M44" s="183"/>
      <c r="N44" s="183"/>
      <c r="O44" s="183"/>
      <c r="P44" s="166"/>
      <c r="Q44" s="166"/>
      <c r="R44" s="158"/>
      <c r="S44" s="158"/>
      <c r="T44" s="158"/>
      <c r="U44" s="158"/>
      <c r="V44" s="166"/>
      <c r="W44" s="183"/>
      <c r="X44" s="183"/>
      <c r="Y44" s="183"/>
      <c r="Z44" s="183"/>
      <c r="AA44" s="183"/>
      <c r="AB44" s="183"/>
      <c r="AC44" s="183"/>
      <c r="AD44" s="183"/>
      <c r="AE44" s="183"/>
      <c r="AF44" s="183"/>
      <c r="AG44" s="183"/>
      <c r="AH44" s="183"/>
      <c r="AI44" s="166"/>
    </row>
    <row r="45" spans="1:43" s="13" customFormat="1" ht="12.75" customHeight="1" x14ac:dyDescent="0.2">
      <c r="A45" s="158" t="s">
        <v>26</v>
      </c>
      <c r="B45" s="158"/>
      <c r="C45" s="184">
        <f>Marine!G18</f>
        <v>7.4</v>
      </c>
      <c r="D45" s="184"/>
      <c r="E45" s="184">
        <v>19.5</v>
      </c>
      <c r="F45" s="184"/>
      <c r="G45" s="184">
        <v>16.8</v>
      </c>
      <c r="H45" s="184"/>
      <c r="I45" s="184">
        <v>14.9</v>
      </c>
      <c r="J45" s="184"/>
      <c r="K45" s="184">
        <v>10.5</v>
      </c>
      <c r="L45" s="184"/>
      <c r="M45" s="184" t="e">
        <f>Marine!#REF!</f>
        <v>#REF!</v>
      </c>
      <c r="N45" s="184"/>
      <c r="O45" s="184">
        <f>Marine!S18</f>
        <v>35.4</v>
      </c>
      <c r="P45" s="166"/>
      <c r="Q45" s="166"/>
      <c r="R45" s="158"/>
      <c r="S45" s="158"/>
      <c r="T45" s="158"/>
      <c r="U45" s="158" t="s">
        <v>26</v>
      </c>
      <c r="V45" s="166"/>
      <c r="W45" s="184">
        <f>Aviation!G18</f>
        <v>5.9</v>
      </c>
      <c r="X45" s="184"/>
      <c r="Y45" s="184">
        <v>21.9</v>
      </c>
      <c r="Z45" s="184"/>
      <c r="AA45" s="184">
        <v>17.3</v>
      </c>
      <c r="AB45" s="184"/>
      <c r="AC45" s="184">
        <v>15.9</v>
      </c>
      <c r="AD45" s="184"/>
      <c r="AE45" s="184">
        <v>3</v>
      </c>
      <c r="AF45" s="184"/>
      <c r="AG45" s="184" t="e">
        <f>Aviation!#REF!</f>
        <v>#REF!</v>
      </c>
      <c r="AH45" s="184"/>
      <c r="AI45" s="184">
        <f>Aviation!S18</f>
        <v>25.5</v>
      </c>
    </row>
    <row r="46" spans="1:43" s="13" customFormat="1" ht="6.75" customHeight="1" x14ac:dyDescent="0.2">
      <c r="A46" s="158"/>
      <c r="B46" s="158"/>
      <c r="C46" s="158"/>
      <c r="D46" s="158"/>
      <c r="E46" s="158"/>
      <c r="F46" s="158"/>
      <c r="G46" s="158"/>
      <c r="H46" s="158"/>
      <c r="I46" s="158"/>
      <c r="J46" s="158"/>
      <c r="K46" s="158"/>
      <c r="L46" s="158"/>
      <c r="M46" s="158"/>
      <c r="N46" s="158"/>
      <c r="O46" s="158"/>
      <c r="P46" s="166"/>
      <c r="Q46" s="166"/>
      <c r="R46" s="158"/>
      <c r="S46" s="158"/>
      <c r="T46" s="158"/>
      <c r="U46" s="158"/>
      <c r="V46" s="166"/>
      <c r="W46" s="158"/>
      <c r="X46" s="158"/>
      <c r="Y46" s="183"/>
      <c r="Z46" s="158"/>
      <c r="AA46" s="158"/>
      <c r="AB46" s="158"/>
      <c r="AC46" s="158"/>
      <c r="AD46" s="158"/>
      <c r="AE46" s="158"/>
      <c r="AF46" s="158"/>
      <c r="AG46" s="158"/>
      <c r="AH46" s="158"/>
      <c r="AI46" s="166"/>
    </row>
    <row r="47" spans="1:43" ht="12.75" customHeight="1" x14ac:dyDescent="0.2">
      <c r="A47" s="158" t="s">
        <v>121</v>
      </c>
      <c r="B47" s="158"/>
      <c r="C47" s="188">
        <f>(C41)/C45</f>
        <v>1.554</v>
      </c>
      <c r="D47" s="188"/>
      <c r="E47" s="188">
        <v>0.45600000000000002</v>
      </c>
      <c r="F47" s="188"/>
      <c r="G47" s="188">
        <v>0.61299999999999999</v>
      </c>
      <c r="H47" s="188"/>
      <c r="I47" s="188">
        <v>0.35599999999999998</v>
      </c>
      <c r="J47" s="188"/>
      <c r="K47" s="188">
        <v>0.4</v>
      </c>
      <c r="L47" s="188"/>
      <c r="M47" s="188" t="e">
        <f>(M41)/M45</f>
        <v>#REF!</v>
      </c>
      <c r="N47" s="188"/>
      <c r="O47" s="188">
        <f>(O41)/O45</f>
        <v>0.246</v>
      </c>
      <c r="P47" s="143"/>
      <c r="Q47" s="143"/>
      <c r="R47" s="158"/>
      <c r="S47" s="158"/>
      <c r="T47" s="158"/>
      <c r="U47" s="158" t="s">
        <v>121</v>
      </c>
      <c r="V47" s="166"/>
      <c r="W47" s="188">
        <f>(W41)/W45</f>
        <v>-6.8000000000000005E-2</v>
      </c>
      <c r="X47" s="188"/>
      <c r="Y47" s="188">
        <f>(Y41)/Y45</f>
        <v>4.1000000000000002E-2</v>
      </c>
      <c r="Z47" s="188"/>
      <c r="AA47" s="188">
        <v>6.4000000000000001E-2</v>
      </c>
      <c r="AB47" s="188"/>
      <c r="AC47" s="188">
        <v>1.9E-2</v>
      </c>
      <c r="AD47" s="188"/>
      <c r="AE47" s="183">
        <v>0</v>
      </c>
      <c r="AF47" s="188"/>
      <c r="AG47" s="188" t="e">
        <f>(AG41)/AG45</f>
        <v>#REF!</v>
      </c>
      <c r="AH47" s="188"/>
      <c r="AI47" s="188">
        <f>(AI41)/AI45</f>
        <v>0</v>
      </c>
    </row>
    <row r="48" spans="1:43" ht="12.75" customHeight="1" x14ac:dyDescent="0.2">
      <c r="A48" s="34"/>
      <c r="B48" s="34"/>
      <c r="C48" s="34"/>
      <c r="D48" s="34"/>
      <c r="E48" s="58"/>
      <c r="F48" s="34"/>
      <c r="G48" s="58"/>
      <c r="H48" s="34"/>
      <c r="I48" s="67"/>
      <c r="J48" s="34"/>
      <c r="K48" s="58"/>
      <c r="L48" s="34"/>
      <c r="M48" s="58"/>
      <c r="N48" s="34"/>
      <c r="O48" s="58"/>
      <c r="Q48" s="36"/>
      <c r="R48" s="36"/>
      <c r="S48" s="36"/>
      <c r="T48" s="34"/>
      <c r="U48" s="34"/>
      <c r="V48" s="13"/>
      <c r="W48" s="36"/>
      <c r="X48" s="34"/>
      <c r="Z48" s="34"/>
      <c r="AB48" s="34"/>
      <c r="AC48" s="58"/>
      <c r="AD48" s="34"/>
      <c r="AF48" s="34"/>
      <c r="AG48" s="58"/>
      <c r="AH48" s="34"/>
      <c r="AI48" s="58"/>
    </row>
    <row r="49" spans="1:36" x14ac:dyDescent="0.2">
      <c r="A49" s="34"/>
      <c r="B49" s="34"/>
      <c r="I49" s="34"/>
      <c r="K49" s="34"/>
      <c r="M49" s="34"/>
      <c r="O49" s="34"/>
      <c r="Q49" s="34"/>
      <c r="R49" s="34"/>
      <c r="S49" s="34"/>
      <c r="T49" s="34"/>
      <c r="U49" s="34"/>
      <c r="V49" s="13"/>
      <c r="W49" s="34"/>
      <c r="AC49" s="34"/>
      <c r="AG49" s="34"/>
      <c r="AI49" s="34"/>
    </row>
    <row r="50" spans="1:36" ht="14.25" customHeight="1" x14ac:dyDescent="0.2">
      <c r="A50" s="60"/>
      <c r="B50" s="60"/>
      <c r="C50" s="9" t="s">
        <v>133</v>
      </c>
      <c r="I50" s="34"/>
      <c r="K50" s="34"/>
      <c r="M50" s="34"/>
      <c r="O50" s="34"/>
      <c r="P50" s="34"/>
      <c r="Q50" s="34"/>
      <c r="R50" s="34"/>
      <c r="S50" s="34"/>
      <c r="V50" s="34"/>
      <c r="W50" s="34"/>
      <c r="Y50" s="34"/>
      <c r="AA50" s="34"/>
      <c r="AC50" s="34"/>
      <c r="AE50" s="34"/>
      <c r="AG50" s="34"/>
      <c r="AI50" s="34"/>
      <c r="AJ50" s="34"/>
    </row>
    <row r="51" spans="1:36" x14ac:dyDescent="0.2">
      <c r="I51" s="5"/>
      <c r="K51" s="4"/>
      <c r="M51" s="4"/>
      <c r="O51" s="4"/>
      <c r="P51" s="2"/>
      <c r="V51" s="34"/>
      <c r="W51" s="34"/>
      <c r="Y51" s="34"/>
      <c r="AA51" s="34"/>
      <c r="AC51" s="4"/>
      <c r="AE51" s="2"/>
      <c r="AG51" s="4"/>
      <c r="AI51" s="4"/>
      <c r="AJ51" s="2"/>
    </row>
    <row r="52" spans="1:36" x14ac:dyDescent="0.2">
      <c r="G52" s="28" t="s">
        <v>1</v>
      </c>
    </row>
    <row r="53" spans="1:36" x14ac:dyDescent="0.2">
      <c r="C53" s="9" t="s">
        <v>130</v>
      </c>
      <c r="G53" s="119">
        <f>E6+C27+W27+W41+C41</f>
        <v>168.1</v>
      </c>
    </row>
    <row r="54" spans="1:36" x14ac:dyDescent="0.2">
      <c r="C54" s="9" t="s">
        <v>132</v>
      </c>
      <c r="G54" s="119">
        <f>C42+C28+W28+W42</f>
        <v>-0.3</v>
      </c>
    </row>
    <row r="55" spans="1:36" x14ac:dyDescent="0.2">
      <c r="C55" s="9" t="s">
        <v>131</v>
      </c>
      <c r="G55" s="119">
        <f>C40+W26</f>
        <v>-5.6</v>
      </c>
    </row>
    <row r="56" spans="1:36" x14ac:dyDescent="0.2">
      <c r="G56" s="28"/>
    </row>
    <row r="57" spans="1:36" ht="13.5" thickBot="1" x14ac:dyDescent="0.25">
      <c r="G57" s="120">
        <f>SUM(G53:G56)</f>
        <v>162.19999999999999</v>
      </c>
    </row>
    <row r="58" spans="1:36" ht="13.5" thickTop="1" x14ac:dyDescent="0.2"/>
  </sheetData>
  <mergeCells count="53">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 ref="D5:E5"/>
    <mergeCell ref="C7:E7"/>
    <mergeCell ref="J5:K5"/>
    <mergeCell ref="S12:T12"/>
    <mergeCell ref="C8:E8"/>
    <mergeCell ref="I8:K8"/>
    <mergeCell ref="O8:P8"/>
    <mergeCell ref="O7:P7"/>
    <mergeCell ref="O10:P10"/>
    <mergeCell ref="O11:P11"/>
    <mergeCell ref="I7:K7"/>
    <mergeCell ref="O9:P9"/>
    <mergeCell ref="V14:W14"/>
    <mergeCell ref="S10:T10"/>
    <mergeCell ref="S6:T6"/>
    <mergeCell ref="V7:W7"/>
    <mergeCell ref="V8:W8"/>
    <mergeCell ref="V9:W9"/>
    <mergeCell ref="V6:W6"/>
    <mergeCell ref="S9:T9"/>
    <mergeCell ref="C13:E13"/>
    <mergeCell ref="I11:K11"/>
    <mergeCell ref="I13:K13"/>
    <mergeCell ref="I9:K9"/>
    <mergeCell ref="I10:K10"/>
    <mergeCell ref="C9:E9"/>
    <mergeCell ref="C10:E10"/>
    <mergeCell ref="C11:E11"/>
    <mergeCell ref="AO39:AP39"/>
    <mergeCell ref="AG8:AI8"/>
    <mergeCell ref="AG9:AI9"/>
    <mergeCell ref="AG10:AI10"/>
    <mergeCell ref="AO35:AP35"/>
    <mergeCell ref="AO36:AP36"/>
    <mergeCell ref="AO37:AP37"/>
    <mergeCell ref="AO34:AP34"/>
    <mergeCell ref="AO33:AP33"/>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31"/>
  <sheetViews>
    <sheetView tabSelected="1" zoomScale="90" zoomScaleNormal="90" zoomScaleSheetLayoutView="90" workbookViewId="0">
      <selection activeCell="W1" sqref="W1"/>
    </sheetView>
  </sheetViews>
  <sheetFormatPr defaultRowHeight="12.75" x14ac:dyDescent="0.2"/>
  <cols>
    <col min="1" max="2" width="9.140625" style="426"/>
    <col min="3" max="3" width="2.85546875" style="426" customWidth="1"/>
    <col min="4" max="16384" width="9.140625" style="426"/>
  </cols>
  <sheetData>
    <row r="1" spans="3:20" x14ac:dyDescent="0.2">
      <c r="T1" s="496"/>
    </row>
    <row r="9" spans="3:20" ht="30" customHeight="1" x14ac:dyDescent="0.4">
      <c r="C9" s="425"/>
    </row>
    <row r="10" spans="3:20" ht="16.5" customHeight="1" x14ac:dyDescent="0.2"/>
    <row r="12" spans="3:20" ht="26.25" x14ac:dyDescent="0.4">
      <c r="C12" s="427"/>
      <c r="D12" s="428"/>
      <c r="F12" s="428"/>
      <c r="G12" s="428"/>
      <c r="H12" s="428"/>
      <c r="I12" s="428"/>
      <c r="J12" s="428"/>
      <c r="K12" s="428"/>
    </row>
    <row r="13" spans="3:20" ht="16.5" customHeight="1" x14ac:dyDescent="0.2">
      <c r="H13" s="429"/>
      <c r="I13" s="429"/>
    </row>
    <row r="14" spans="3:20" x14ac:dyDescent="0.2">
      <c r="H14" s="429"/>
      <c r="I14" s="429"/>
    </row>
    <row r="15" spans="3:20" ht="20.25" x14ac:dyDescent="0.3">
      <c r="C15" s="430"/>
      <c r="D15" s="431"/>
      <c r="F15" s="431"/>
      <c r="G15" s="431"/>
      <c r="H15" s="431"/>
      <c r="I15" s="431"/>
      <c r="J15" s="431"/>
      <c r="K15" s="431"/>
    </row>
    <row r="16" spans="3:20" x14ac:dyDescent="0.2">
      <c r="H16" s="429"/>
      <c r="I16" s="429"/>
    </row>
    <row r="17" spans="3:11" x14ac:dyDescent="0.2">
      <c r="H17" s="429"/>
      <c r="I17" s="429"/>
    </row>
    <row r="18" spans="3:11" x14ac:dyDescent="0.2">
      <c r="H18" s="429"/>
      <c r="I18" s="429"/>
    </row>
    <row r="19" spans="3:11" x14ac:dyDescent="0.2">
      <c r="H19" s="429"/>
      <c r="I19" s="429"/>
    </row>
    <row r="20" spans="3:11" x14ac:dyDescent="0.2">
      <c r="H20" s="429"/>
      <c r="I20" s="429"/>
    </row>
    <row r="21" spans="3:11" x14ac:dyDescent="0.2">
      <c r="H21" s="429"/>
      <c r="I21" s="429"/>
    </row>
    <row r="22" spans="3:11" x14ac:dyDescent="0.2">
      <c r="H22" s="429"/>
      <c r="I22" s="429"/>
    </row>
    <row r="23" spans="3:11" x14ac:dyDescent="0.2">
      <c r="H23" s="429"/>
      <c r="I23" s="429"/>
    </row>
    <row r="24" spans="3:11" x14ac:dyDescent="0.2">
      <c r="H24" s="429"/>
      <c r="I24" s="429"/>
    </row>
    <row r="25" spans="3:11" x14ac:dyDescent="0.2">
      <c r="H25" s="429"/>
      <c r="I25" s="429"/>
    </row>
    <row r="26" spans="3:11" x14ac:dyDescent="0.2">
      <c r="C26" s="432"/>
      <c r="F26" s="433"/>
      <c r="G26" s="433"/>
      <c r="H26" s="433"/>
      <c r="I26" s="433"/>
      <c r="J26" s="433"/>
    </row>
    <row r="27" spans="3:11" x14ac:dyDescent="0.2">
      <c r="C27" s="432"/>
      <c r="D27" s="434"/>
      <c r="F27" s="433"/>
      <c r="G27" s="433"/>
      <c r="H27" s="433"/>
      <c r="I27" s="433"/>
      <c r="J27" s="433"/>
    </row>
    <row r="28" spans="3:11" x14ac:dyDescent="0.2">
      <c r="C28" s="432"/>
      <c r="D28" s="435"/>
      <c r="F28" s="433"/>
      <c r="G28" s="433"/>
      <c r="H28" s="433"/>
      <c r="I28" s="433"/>
      <c r="J28" s="433"/>
    </row>
    <row r="30" spans="3:11" x14ac:dyDescent="0.2">
      <c r="C30" s="436"/>
      <c r="D30" s="436"/>
      <c r="E30" s="436"/>
      <c r="F30" s="436"/>
      <c r="G30" s="436"/>
      <c r="H30" s="436"/>
      <c r="I30" s="436"/>
      <c r="J30" s="436"/>
      <c r="K30" s="436"/>
    </row>
    <row r="31" spans="3:11" x14ac:dyDescent="0.2">
      <c r="C31" s="436"/>
      <c r="D31" s="436"/>
      <c r="E31" s="436"/>
      <c r="F31" s="436"/>
      <c r="G31" s="436"/>
      <c r="H31" s="436"/>
      <c r="I31" s="436"/>
      <c r="J31" s="436"/>
      <c r="K31" s="436"/>
    </row>
  </sheetData>
  <pageMargins left="0.31" right="0.24" top="0.47" bottom="0" header="0" footer="0"/>
  <pageSetup scale="97" orientation="landscape" r:id="rId1"/>
  <headerFooter alignWithMargins="0"/>
  <customProperties>
    <customPr name="layoutContexts" r:id="rId2"/>
    <customPr name="SaveUndoMode" r:id="rId3"/>
  </customProperties>
  <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10" width="9.7109375" style="9" customWidth="1"/>
    <col min="11" max="11" width="8.7109375" style="9" customWidth="1"/>
    <col min="12" max="12" width="10.85546875" style="9" customWidth="1"/>
    <col min="13" max="23" width="9.7109375" style="9" customWidth="1"/>
    <col min="24" max="16384" width="9.140625" style="9"/>
  </cols>
  <sheetData>
    <row r="1" spans="1:23" ht="12.75" customHeight="1" x14ac:dyDescent="0.2">
      <c r="A1" s="8"/>
      <c r="B1" s="8"/>
      <c r="C1" s="8"/>
      <c r="D1" s="8"/>
      <c r="E1" s="117"/>
    </row>
    <row r="2" spans="1:23" ht="12.75" customHeight="1" x14ac:dyDescent="0.25">
      <c r="A2" s="1387"/>
      <c r="B2" s="1387"/>
      <c r="C2" s="1387"/>
      <c r="D2" s="1387"/>
      <c r="E2" s="1387"/>
      <c r="F2" s="1387"/>
      <c r="G2" s="1387"/>
      <c r="H2" s="1387"/>
      <c r="I2" s="1387"/>
      <c r="J2" s="1387"/>
      <c r="K2" s="1387"/>
      <c r="L2" s="1387"/>
      <c r="M2" s="1387"/>
      <c r="N2" s="1387"/>
      <c r="O2" s="1387"/>
      <c r="P2" s="1387"/>
      <c r="Q2" s="1387"/>
      <c r="R2" s="1387"/>
    </row>
    <row r="3" spans="1:23" x14ac:dyDescent="0.2">
      <c r="C3" s="54"/>
      <c r="D3" s="80" t="s">
        <v>78</v>
      </c>
      <c r="F3" s="54"/>
      <c r="G3" s="80" t="s">
        <v>116</v>
      </c>
      <c r="H3" s="80"/>
      <c r="I3" s="54"/>
      <c r="J3" s="80" t="s">
        <v>115</v>
      </c>
      <c r="L3" s="54"/>
      <c r="M3" s="80" t="s">
        <v>114</v>
      </c>
      <c r="O3" s="54"/>
      <c r="P3" s="80" t="s">
        <v>78</v>
      </c>
      <c r="R3" s="1418" t="s">
        <v>77</v>
      </c>
      <c r="S3" s="1418"/>
      <c r="U3" s="1418" t="s">
        <v>77</v>
      </c>
      <c r="V3" s="1418"/>
    </row>
    <row r="4" spans="1:23" x14ac:dyDescent="0.2">
      <c r="A4" s="68" t="s">
        <v>104</v>
      </c>
      <c r="B4" s="68"/>
      <c r="C4" s="1414">
        <v>2007</v>
      </c>
      <c r="D4" s="1414"/>
      <c r="E4" s="68"/>
      <c r="F4" s="1414">
        <v>2007</v>
      </c>
      <c r="G4" s="1414"/>
      <c r="H4" s="66"/>
      <c r="I4" s="1414">
        <v>2007</v>
      </c>
      <c r="J4" s="1414"/>
      <c r="L4" s="1414">
        <v>2007</v>
      </c>
      <c r="M4" s="1414"/>
      <c r="O4" s="1414">
        <v>2006</v>
      </c>
      <c r="P4" s="1414"/>
      <c r="R4" s="1414">
        <v>2007</v>
      </c>
      <c r="S4" s="1414"/>
      <c r="U4" s="1414">
        <v>2006</v>
      </c>
      <c r="V4" s="1414"/>
      <c r="W4" s="68"/>
    </row>
    <row r="5" spans="1:23" ht="6.75" customHeight="1" x14ac:dyDescent="0.2">
      <c r="A5" s="34"/>
      <c r="B5" s="34"/>
      <c r="C5" s="73"/>
      <c r="D5" s="73"/>
      <c r="E5" s="34"/>
      <c r="F5" s="73"/>
      <c r="G5" s="73"/>
      <c r="H5" s="73"/>
      <c r="I5" s="73"/>
      <c r="J5" s="73"/>
      <c r="L5" s="73"/>
      <c r="M5" s="73"/>
      <c r="O5" s="73"/>
      <c r="P5" s="73"/>
      <c r="W5" s="34"/>
    </row>
    <row r="6" spans="1:23" s="13" customFormat="1" ht="12.75" customHeight="1" x14ac:dyDescent="0.2">
      <c r="A6" s="34" t="s">
        <v>106</v>
      </c>
      <c r="B6" s="34"/>
      <c r="C6" s="1415">
        <f>F10</f>
        <v>157.19999999999999</v>
      </c>
      <c r="D6" s="1415"/>
      <c r="E6" s="34"/>
      <c r="F6" s="1415">
        <v>121.2</v>
      </c>
      <c r="G6" s="1415"/>
      <c r="H6" s="130"/>
      <c r="I6" s="1415">
        <v>70.099999999999994</v>
      </c>
      <c r="J6" s="1415"/>
      <c r="L6" s="1415">
        <v>39.1</v>
      </c>
      <c r="M6" s="1415"/>
      <c r="O6" s="1415">
        <v>20.3</v>
      </c>
      <c r="P6" s="1415"/>
      <c r="R6" s="1415">
        <f>L6</f>
        <v>39.1</v>
      </c>
      <c r="S6" s="1415"/>
      <c r="U6" s="1415">
        <v>0</v>
      </c>
      <c r="V6" s="1415"/>
      <c r="W6" s="34"/>
    </row>
    <row r="7" spans="1:23" s="13" customFormat="1" ht="12.75" customHeight="1" x14ac:dyDescent="0.2">
      <c r="A7" s="34" t="s">
        <v>120</v>
      </c>
      <c r="B7" s="34"/>
      <c r="C7" s="1416">
        <f>C22+P22+P36+C36</f>
        <v>-5.8</v>
      </c>
      <c r="D7" s="1416"/>
      <c r="E7" s="34"/>
      <c r="F7" s="1416">
        <v>-1.9</v>
      </c>
      <c r="G7" s="1416"/>
      <c r="H7" s="29"/>
      <c r="I7" s="1416">
        <v>-1.2</v>
      </c>
      <c r="J7" s="1416"/>
      <c r="L7" s="1416">
        <v>-1</v>
      </c>
      <c r="M7" s="1416"/>
      <c r="O7" s="1416">
        <v>0</v>
      </c>
      <c r="P7" s="1416"/>
      <c r="R7" s="1402">
        <f>L7+I7+F7+C7</f>
        <v>-9.9</v>
      </c>
      <c r="S7" s="1402"/>
      <c r="U7" s="1402">
        <v>0</v>
      </c>
      <c r="V7" s="1402"/>
      <c r="W7" s="34"/>
    </row>
    <row r="8" spans="1:23" s="13" customFormat="1" ht="12.75" customHeight="1" x14ac:dyDescent="0.2">
      <c r="A8" s="34" t="s">
        <v>107</v>
      </c>
      <c r="B8" s="34"/>
      <c r="C8" s="1417">
        <f>C23+P23+P37+C37</f>
        <v>10.9</v>
      </c>
      <c r="D8" s="1417"/>
      <c r="E8" s="34"/>
      <c r="F8" s="1417">
        <v>37.1</v>
      </c>
      <c r="G8" s="1417"/>
      <c r="H8" s="131"/>
      <c r="I8" s="1417">
        <v>52.3</v>
      </c>
      <c r="J8" s="1417"/>
      <c r="L8" s="1417">
        <v>32</v>
      </c>
      <c r="M8" s="1417"/>
      <c r="O8" s="1417">
        <v>18.8</v>
      </c>
      <c r="P8" s="1417"/>
      <c r="R8" s="1402">
        <f>L8+I8+F8+C8</f>
        <v>132.30000000000001</v>
      </c>
      <c r="S8" s="1402"/>
      <c r="U8" s="1402">
        <v>39.1</v>
      </c>
      <c r="V8" s="1402"/>
      <c r="W8" s="34"/>
    </row>
    <row r="9" spans="1:23" s="13" customFormat="1" ht="12.75" customHeight="1" x14ac:dyDescent="0.2">
      <c r="A9" s="34" t="s">
        <v>129</v>
      </c>
      <c r="B9" s="34"/>
      <c r="C9" s="1421">
        <f>C24+C38+P38+P24</f>
        <v>-0.4</v>
      </c>
      <c r="D9" s="1421"/>
      <c r="E9" s="34"/>
      <c r="F9" s="1416">
        <v>0.8</v>
      </c>
      <c r="G9" s="1416"/>
      <c r="H9" s="29"/>
      <c r="I9" s="1419">
        <v>0</v>
      </c>
      <c r="J9" s="1419"/>
      <c r="L9" s="1419">
        <v>0</v>
      </c>
      <c r="M9" s="1419"/>
      <c r="O9" s="1419">
        <v>0</v>
      </c>
      <c r="P9" s="1419"/>
      <c r="R9" s="1422">
        <f>F9+C9</f>
        <v>0.4</v>
      </c>
      <c r="S9" s="1422"/>
      <c r="U9" s="1422">
        <v>0</v>
      </c>
      <c r="V9" s="1422"/>
      <c r="W9" s="34"/>
    </row>
    <row r="10" spans="1:23" s="13" customFormat="1" ht="17.25" customHeight="1" thickBot="1" x14ac:dyDescent="0.25">
      <c r="A10" s="34" t="s">
        <v>105</v>
      </c>
      <c r="B10" s="34"/>
      <c r="C10" s="1420">
        <f>C25+P25+P39+C39</f>
        <v>161.9</v>
      </c>
      <c r="D10" s="1420"/>
      <c r="E10" s="34"/>
      <c r="F10" s="1420">
        <v>157.19999999999999</v>
      </c>
      <c r="G10" s="1420"/>
      <c r="H10" s="129"/>
      <c r="I10" s="1420">
        <v>121.2</v>
      </c>
      <c r="J10" s="1420"/>
      <c r="L10" s="1420">
        <v>70.099999999999994</v>
      </c>
      <c r="M10" s="1420"/>
      <c r="O10" s="1420">
        <v>39.1</v>
      </c>
      <c r="P10" s="1420"/>
      <c r="R10" s="1420">
        <f>SUM(R6:R9)</f>
        <v>161.9</v>
      </c>
      <c r="S10" s="1420"/>
      <c r="U10" s="1420">
        <f>SUM(U6:U9)</f>
        <v>39.1</v>
      </c>
      <c r="V10" s="1420"/>
      <c r="W10" s="34"/>
    </row>
    <row r="11" spans="1:23" s="13" customFormat="1" ht="6.75" customHeight="1" x14ac:dyDescent="0.2">
      <c r="A11" s="34"/>
      <c r="B11" s="34"/>
      <c r="C11" s="74"/>
      <c r="D11" s="74"/>
      <c r="E11" s="34"/>
      <c r="F11" s="74"/>
      <c r="G11" s="74"/>
      <c r="H11" s="74"/>
      <c r="I11" s="74"/>
      <c r="J11" s="74"/>
      <c r="L11" s="74"/>
      <c r="M11" s="74"/>
      <c r="O11" s="74"/>
      <c r="P11" s="74"/>
      <c r="W11" s="34"/>
    </row>
    <row r="12" spans="1:23" s="13" customFormat="1" x14ac:dyDescent="0.2">
      <c r="A12" s="34" t="s">
        <v>26</v>
      </c>
      <c r="B12" s="34"/>
      <c r="C12" s="1415">
        <f>C27+P27+P41+C41</f>
        <v>65.8</v>
      </c>
      <c r="D12" s="1415"/>
      <c r="E12" s="34"/>
      <c r="F12" s="1415">
        <v>160.5</v>
      </c>
      <c r="G12" s="1415"/>
      <c r="H12" s="130"/>
      <c r="I12" s="1415">
        <v>151.9</v>
      </c>
      <c r="J12" s="1415"/>
      <c r="L12" s="1415">
        <v>140.19999999999999</v>
      </c>
      <c r="M12" s="1415"/>
      <c r="O12" s="1415">
        <v>99</v>
      </c>
      <c r="P12" s="1415"/>
      <c r="R12" s="1415">
        <v>611.20000000000005</v>
      </c>
      <c r="S12" s="1415"/>
      <c r="U12" s="1415">
        <v>243.5</v>
      </c>
      <c r="V12" s="1415"/>
      <c r="W12" s="34"/>
    </row>
    <row r="13" spans="1:23" ht="6.75" customHeight="1" x14ac:dyDescent="0.2">
      <c r="A13" s="34"/>
      <c r="B13" s="34"/>
      <c r="C13" s="73"/>
      <c r="D13" s="73"/>
      <c r="E13" s="34"/>
      <c r="F13" s="73"/>
      <c r="G13" s="73"/>
      <c r="H13" s="73"/>
      <c r="I13" s="73"/>
      <c r="J13" s="73"/>
      <c r="L13" s="73"/>
      <c r="M13" s="73"/>
      <c r="O13" s="73"/>
      <c r="P13" s="73"/>
      <c r="W13" s="34"/>
    </row>
    <row r="14" spans="1:23" x14ac:dyDescent="0.2">
      <c r="A14" s="34" t="s">
        <v>121</v>
      </c>
      <c r="B14" s="34"/>
      <c r="C14" s="1413">
        <f>(C8)/C12</f>
        <v>0.16600000000000001</v>
      </c>
      <c r="D14" s="1413"/>
      <c r="E14" s="34"/>
      <c r="F14" s="1413">
        <v>0.23100000000000001</v>
      </c>
      <c r="G14" s="1413"/>
      <c r="H14" s="72"/>
      <c r="I14" s="1413">
        <v>0.34399999999999997</v>
      </c>
      <c r="J14" s="1413"/>
      <c r="L14" s="1413">
        <v>0.22800000000000001</v>
      </c>
      <c r="M14" s="1413"/>
      <c r="O14" s="1413">
        <v>0.19</v>
      </c>
      <c r="P14" s="1413"/>
      <c r="S14" s="132">
        <f>(R8)/R12</f>
        <v>0.216</v>
      </c>
      <c r="V14" s="132">
        <f>(U8)/U12</f>
        <v>0.161</v>
      </c>
      <c r="W14" s="34"/>
    </row>
    <row r="15" spans="1:23" x14ac:dyDescent="0.2">
      <c r="A15" s="34" t="s">
        <v>123</v>
      </c>
      <c r="B15" s="34"/>
      <c r="C15" s="72"/>
      <c r="D15" s="72">
        <f>(105.7)/C10</f>
        <v>0.65300000000000002</v>
      </c>
      <c r="E15" s="34"/>
      <c r="F15" s="72"/>
      <c r="G15" s="72">
        <v>0.70199999999999996</v>
      </c>
      <c r="H15" s="72"/>
      <c r="I15" s="72"/>
      <c r="J15" s="72">
        <v>0.68400000000000005</v>
      </c>
      <c r="L15" s="72"/>
      <c r="M15" s="72">
        <v>0.76600000000000001</v>
      </c>
      <c r="O15" s="72"/>
      <c r="P15" s="72">
        <v>0.96899999999999997</v>
      </c>
      <c r="S15" s="14">
        <f>(105.7/R8)</f>
        <v>0.79900000000000004</v>
      </c>
      <c r="V15" s="14">
        <f>(37.9/U10)</f>
        <v>0.96899999999999997</v>
      </c>
      <c r="W15" s="34"/>
    </row>
    <row r="16" spans="1:23" ht="13.5" x14ac:dyDescent="0.2">
      <c r="A16" s="69"/>
      <c r="B16" s="69"/>
      <c r="C16" s="69"/>
      <c r="D16" s="69"/>
      <c r="E16" s="69"/>
      <c r="F16" s="70"/>
      <c r="G16" s="70"/>
      <c r="H16" s="70"/>
      <c r="I16" s="70"/>
      <c r="J16" s="65"/>
      <c r="K16" s="70"/>
      <c r="L16" s="69"/>
      <c r="M16" s="71"/>
      <c r="N16" s="71"/>
      <c r="O16" s="71"/>
      <c r="P16" s="71"/>
      <c r="Q16" s="71"/>
      <c r="R16" s="71"/>
      <c r="S16" s="70"/>
      <c r="T16" s="65"/>
      <c r="U16" s="70"/>
      <c r="V16" s="70"/>
      <c r="W16" s="34"/>
    </row>
    <row r="17" spans="1:23" ht="13.5" x14ac:dyDescent="0.2">
      <c r="A17" s="34"/>
      <c r="B17" s="34"/>
      <c r="C17" s="34"/>
      <c r="D17" s="34"/>
      <c r="E17" s="34"/>
      <c r="F17" s="56"/>
      <c r="G17" s="56"/>
      <c r="H17" s="56"/>
      <c r="I17" s="56"/>
      <c r="J17" s="56"/>
      <c r="K17" s="56"/>
      <c r="L17" s="34"/>
      <c r="M17" s="60"/>
      <c r="N17" s="60"/>
      <c r="O17" s="60"/>
      <c r="P17" s="60"/>
      <c r="Q17" s="60"/>
      <c r="R17" s="60"/>
      <c r="S17" s="56"/>
      <c r="T17" s="56"/>
      <c r="U17" s="56"/>
      <c r="V17" s="56"/>
      <c r="W17" s="34"/>
    </row>
    <row r="18" spans="1:23" ht="13.5" x14ac:dyDescent="0.2">
      <c r="A18" s="34"/>
      <c r="B18" s="34"/>
      <c r="C18" s="96" t="s">
        <v>78</v>
      </c>
      <c r="D18" s="96" t="s">
        <v>116</v>
      </c>
      <c r="E18" s="96" t="s">
        <v>115</v>
      </c>
      <c r="F18" s="96" t="s">
        <v>114</v>
      </c>
      <c r="G18" s="96" t="s">
        <v>78</v>
      </c>
      <c r="H18" s="48" t="s">
        <v>77</v>
      </c>
      <c r="I18" s="48" t="s">
        <v>77</v>
      </c>
      <c r="M18" s="60"/>
      <c r="N18" s="60"/>
      <c r="P18" s="96" t="s">
        <v>78</v>
      </c>
      <c r="Q18" s="96" t="s">
        <v>116</v>
      </c>
      <c r="R18" s="96" t="s">
        <v>115</v>
      </c>
      <c r="S18" s="96" t="s">
        <v>114</v>
      </c>
      <c r="T18" s="96" t="s">
        <v>78</v>
      </c>
      <c r="U18" s="48" t="s">
        <v>77</v>
      </c>
      <c r="V18" s="48" t="s">
        <v>77</v>
      </c>
      <c r="W18" s="34"/>
    </row>
    <row r="19" spans="1:23" x14ac:dyDescent="0.2">
      <c r="A19" s="68" t="s">
        <v>48</v>
      </c>
      <c r="B19" s="68"/>
      <c r="C19" s="57">
        <v>2007</v>
      </c>
      <c r="D19" s="57">
        <v>2007</v>
      </c>
      <c r="E19" s="57">
        <v>2007</v>
      </c>
      <c r="F19" s="57">
        <v>2007</v>
      </c>
      <c r="G19" s="57">
        <v>2006</v>
      </c>
      <c r="H19" s="49">
        <v>2007</v>
      </c>
      <c r="I19" s="49">
        <v>2006</v>
      </c>
      <c r="M19" s="68" t="s">
        <v>49</v>
      </c>
      <c r="N19" s="68"/>
      <c r="P19" s="57">
        <v>2007</v>
      </c>
      <c r="Q19" s="57">
        <v>2007</v>
      </c>
      <c r="R19" s="57">
        <v>2007</v>
      </c>
      <c r="S19" s="57">
        <v>2007</v>
      </c>
      <c r="T19" s="57">
        <v>2006</v>
      </c>
      <c r="U19" s="49">
        <v>2007</v>
      </c>
      <c r="V19" s="49">
        <v>2006</v>
      </c>
      <c r="W19" s="34"/>
    </row>
    <row r="20" spans="1:23" ht="6.75" customHeight="1" x14ac:dyDescent="0.2">
      <c r="A20" s="34"/>
      <c r="B20" s="34"/>
      <c r="C20" s="31"/>
      <c r="D20" s="31"/>
      <c r="E20" s="31"/>
      <c r="F20" s="31"/>
      <c r="G20" s="31"/>
      <c r="H20" s="31"/>
      <c r="I20" s="31"/>
      <c r="M20" s="34"/>
      <c r="N20" s="34"/>
      <c r="P20" s="31"/>
      <c r="R20" s="31"/>
      <c r="S20" s="31"/>
      <c r="T20" s="31"/>
      <c r="U20" s="31"/>
      <c r="W20" s="34"/>
    </row>
    <row r="21" spans="1:23" s="13" customFormat="1" ht="12.75" customHeight="1" x14ac:dyDescent="0.2">
      <c r="A21" s="34" t="s">
        <v>106</v>
      </c>
      <c r="B21" s="34"/>
      <c r="C21" s="94">
        <f>D25</f>
        <v>52.4</v>
      </c>
      <c r="D21" s="94">
        <v>45.4</v>
      </c>
      <c r="E21" s="94">
        <v>27.5</v>
      </c>
      <c r="F21" s="94">
        <v>13.2</v>
      </c>
      <c r="G21" s="94">
        <v>6</v>
      </c>
      <c r="H21" s="94">
        <f>I25</f>
        <v>13.2</v>
      </c>
      <c r="I21" s="94">
        <v>0</v>
      </c>
      <c r="M21" s="34" t="s">
        <v>106</v>
      </c>
      <c r="N21" s="34"/>
      <c r="P21" s="94">
        <f>Q25</f>
        <v>70.7</v>
      </c>
      <c r="Q21" s="94">
        <v>50.6</v>
      </c>
      <c r="R21" s="94">
        <v>28.6</v>
      </c>
      <c r="S21" s="94">
        <v>17.2</v>
      </c>
      <c r="T21" s="94">
        <v>9.8000000000000007</v>
      </c>
      <c r="U21" s="94">
        <f>V25</f>
        <v>17.2</v>
      </c>
      <c r="V21" s="97">
        <v>0</v>
      </c>
      <c r="W21" s="34"/>
    </row>
    <row r="22" spans="1:23" s="13" customFormat="1" ht="12.75" customHeight="1" x14ac:dyDescent="0.2">
      <c r="A22" s="34" t="s">
        <v>120</v>
      </c>
      <c r="B22" s="34"/>
      <c r="C22" s="1">
        <v>-0.2</v>
      </c>
      <c r="D22" s="31">
        <v>0</v>
      </c>
      <c r="E22" s="1">
        <v>-0.2</v>
      </c>
      <c r="F22" s="1">
        <v>0</v>
      </c>
      <c r="G22" s="1">
        <v>0</v>
      </c>
      <c r="H22" s="1">
        <f>SUM(C22:G22)</f>
        <v>-0.4</v>
      </c>
      <c r="I22" s="1">
        <v>0</v>
      </c>
      <c r="M22" s="34" t="s">
        <v>120</v>
      </c>
      <c r="N22" s="34"/>
      <c r="P22" s="31">
        <v>-3.5</v>
      </c>
      <c r="Q22" s="31">
        <v>-0.8</v>
      </c>
      <c r="R22" s="31">
        <v>-0.8</v>
      </c>
      <c r="S22" s="31">
        <v>-0.7</v>
      </c>
      <c r="T22" s="31">
        <v>0</v>
      </c>
      <c r="U22" s="1">
        <f>SUM(P22:T22)</f>
        <v>-5.8</v>
      </c>
      <c r="V22" s="13">
        <v>0</v>
      </c>
      <c r="W22" s="34"/>
    </row>
    <row r="23" spans="1:23" s="13" customFormat="1" ht="12.75" customHeight="1" x14ac:dyDescent="0.2">
      <c r="A23" s="34" t="s">
        <v>107</v>
      </c>
      <c r="B23" s="34"/>
      <c r="C23" s="31">
        <f>Property!G22</f>
        <v>-4</v>
      </c>
      <c r="D23" s="31">
        <v>6.6</v>
      </c>
      <c r="E23" s="31">
        <v>18.100000000000001</v>
      </c>
      <c r="F23" s="31">
        <v>14.3</v>
      </c>
      <c r="G23" s="31">
        <v>7.2</v>
      </c>
      <c r="H23" s="1">
        <f>SUM(C23:G23)</f>
        <v>42.2</v>
      </c>
      <c r="I23" s="31">
        <v>13.2</v>
      </c>
      <c r="M23" s="34" t="s">
        <v>107</v>
      </c>
      <c r="N23" s="34"/>
      <c r="P23" s="31">
        <f>Energy!G22</f>
        <v>3.8</v>
      </c>
      <c r="Q23" s="31">
        <v>20.7</v>
      </c>
      <c r="R23" s="31">
        <v>22.8</v>
      </c>
      <c r="S23" s="31">
        <v>12.1</v>
      </c>
      <c r="T23" s="31">
        <v>7.4</v>
      </c>
      <c r="U23" s="1">
        <f>SUM(P23:T23)</f>
        <v>66.8</v>
      </c>
      <c r="V23" s="13">
        <v>17.2</v>
      </c>
      <c r="W23" s="34"/>
    </row>
    <row r="24" spans="1:23" s="13" customFormat="1" ht="12.75" customHeight="1" x14ac:dyDescent="0.2">
      <c r="A24" s="34" t="s">
        <v>129</v>
      </c>
      <c r="B24" s="34"/>
      <c r="C24" s="31">
        <v>-0.1</v>
      </c>
      <c r="D24" s="31">
        <v>0.4</v>
      </c>
      <c r="E24" s="31">
        <v>0</v>
      </c>
      <c r="F24" s="31">
        <v>0</v>
      </c>
      <c r="G24" s="31">
        <v>0</v>
      </c>
      <c r="H24" s="1">
        <f>SUM(C24:G24)</f>
        <v>0.3</v>
      </c>
      <c r="I24" s="31">
        <v>0</v>
      </c>
      <c r="M24" s="34" t="s">
        <v>129</v>
      </c>
      <c r="N24" s="34"/>
      <c r="P24" s="31">
        <v>-0.1</v>
      </c>
      <c r="Q24" s="31">
        <v>0.2</v>
      </c>
      <c r="R24" s="31">
        <v>0</v>
      </c>
      <c r="S24" s="31">
        <v>0</v>
      </c>
      <c r="T24" s="31">
        <v>0</v>
      </c>
      <c r="U24" s="1">
        <f>SUM(P24:T24)</f>
        <v>0.1</v>
      </c>
      <c r="V24" s="13">
        <v>0</v>
      </c>
      <c r="W24" s="34"/>
    </row>
    <row r="25" spans="1:23" s="13" customFormat="1" ht="17.25" customHeight="1" thickBot="1" x14ac:dyDescent="0.25">
      <c r="A25" s="34" t="s">
        <v>105</v>
      </c>
      <c r="B25" s="34"/>
      <c r="C25" s="95">
        <f>SUM(C21:C24)</f>
        <v>48.1</v>
      </c>
      <c r="D25" s="95">
        <v>52.4</v>
      </c>
      <c r="E25" s="95">
        <v>45.4</v>
      </c>
      <c r="F25" s="95">
        <v>27.5</v>
      </c>
      <c r="G25" s="95">
        <v>13.2</v>
      </c>
      <c r="H25" s="95">
        <f>SUM(H21:H24)</f>
        <v>55.3</v>
      </c>
      <c r="I25" s="95">
        <f>SUM(I21:I24)</f>
        <v>13.2</v>
      </c>
      <c r="M25" s="34" t="s">
        <v>105</v>
      </c>
      <c r="N25" s="34"/>
      <c r="P25" s="95">
        <f>SUM(P21:P24)</f>
        <v>70.900000000000006</v>
      </c>
      <c r="Q25" s="95">
        <v>70.7</v>
      </c>
      <c r="R25" s="95">
        <v>50.6</v>
      </c>
      <c r="S25" s="95">
        <v>28.6</v>
      </c>
      <c r="T25" s="95">
        <v>17.2</v>
      </c>
      <c r="U25" s="95">
        <f>SUM(U21:U24)</f>
        <v>78.3</v>
      </c>
      <c r="V25" s="95">
        <f>SUM(V21:V24)</f>
        <v>17.2</v>
      </c>
    </row>
    <row r="26" spans="1:23" s="13" customFormat="1" ht="6.75" customHeight="1" x14ac:dyDescent="0.2">
      <c r="A26" s="34"/>
      <c r="B26" s="34"/>
      <c r="C26" s="31"/>
      <c r="D26" s="31"/>
      <c r="E26" s="31"/>
      <c r="F26" s="31"/>
      <c r="G26" s="31"/>
      <c r="H26" s="31"/>
      <c r="I26" s="31"/>
      <c r="M26" s="34"/>
      <c r="N26" s="34"/>
      <c r="P26" s="31"/>
      <c r="Q26" s="31"/>
      <c r="R26" s="31"/>
      <c r="S26" s="31"/>
      <c r="T26" s="31"/>
      <c r="U26" s="31"/>
    </row>
    <row r="27" spans="1:23" s="13" customFormat="1" x14ac:dyDescent="0.2">
      <c r="A27" s="34" t="s">
        <v>26</v>
      </c>
      <c r="B27" s="34"/>
      <c r="C27" s="94">
        <f>Property!G18</f>
        <v>29.7</v>
      </c>
      <c r="D27" s="94">
        <v>68.099999999999994</v>
      </c>
      <c r="E27" s="94">
        <v>66.2</v>
      </c>
      <c r="F27" s="94">
        <v>57.3</v>
      </c>
      <c r="G27" s="94">
        <v>40.5</v>
      </c>
      <c r="H27" s="94" t="e">
        <f>Property!#REF!</f>
        <v>#REF!</v>
      </c>
      <c r="I27" s="94">
        <f>Property!S18</f>
        <v>148.5</v>
      </c>
      <c r="M27" s="34" t="s">
        <v>26</v>
      </c>
      <c r="N27" s="34"/>
      <c r="P27" s="94">
        <f>Energy!G18</f>
        <v>22.8</v>
      </c>
      <c r="Q27" s="94">
        <v>51</v>
      </c>
      <c r="R27" s="94">
        <v>51.6</v>
      </c>
      <c r="S27" s="94">
        <v>52.1</v>
      </c>
      <c r="T27" s="94">
        <v>45</v>
      </c>
      <c r="U27" s="94" t="e">
        <f>Energy!#REF!</f>
        <v>#REF!</v>
      </c>
      <c r="V27" s="13">
        <f>Energy!S18</f>
        <v>105.5</v>
      </c>
    </row>
    <row r="28" spans="1:23" ht="6.75" customHeight="1" x14ac:dyDescent="0.2">
      <c r="A28" s="34"/>
      <c r="B28" s="34"/>
      <c r="C28" s="34"/>
      <c r="D28" s="34"/>
      <c r="E28" s="34"/>
      <c r="F28" s="34"/>
      <c r="G28" s="34"/>
      <c r="H28" s="34"/>
      <c r="I28" s="34"/>
      <c r="M28" s="34"/>
      <c r="N28" s="34"/>
      <c r="P28" s="34"/>
      <c r="Q28" s="34"/>
      <c r="R28" s="34"/>
      <c r="S28" s="34"/>
      <c r="T28" s="34"/>
      <c r="U28" s="34"/>
    </row>
    <row r="29" spans="1:23" x14ac:dyDescent="0.2">
      <c r="A29" s="34" t="s">
        <v>121</v>
      </c>
      <c r="B29" s="34"/>
      <c r="C29" s="58">
        <f>(C23)/C27</f>
        <v>-0.13500000000000001</v>
      </c>
      <c r="D29" s="58">
        <v>9.7000000000000003E-2</v>
      </c>
      <c r="E29" s="58">
        <v>0.27300000000000002</v>
      </c>
      <c r="F29" s="58">
        <v>0.25</v>
      </c>
      <c r="G29" s="58">
        <v>0.17799999999999999</v>
      </c>
      <c r="H29" s="58" t="e">
        <f>(H23)/H27</f>
        <v>#REF!</v>
      </c>
      <c r="I29" s="58">
        <f>(I23)/I27</f>
        <v>8.8999999999999996E-2</v>
      </c>
      <c r="M29" s="34" t="s">
        <v>121</v>
      </c>
      <c r="N29" s="34"/>
      <c r="P29" s="58">
        <f>(P23)/P27</f>
        <v>0.16700000000000001</v>
      </c>
      <c r="Q29" s="58">
        <v>0.40600000000000003</v>
      </c>
      <c r="R29" s="58">
        <v>0.442</v>
      </c>
      <c r="S29" s="58">
        <v>0.23200000000000001</v>
      </c>
      <c r="T29" s="58">
        <v>0.16400000000000001</v>
      </c>
      <c r="U29" s="58" t="e">
        <f>(U23)/U27</f>
        <v>#REF!</v>
      </c>
      <c r="V29" s="58">
        <f>(V23)/V27</f>
        <v>0.16300000000000001</v>
      </c>
    </row>
    <row r="30" spans="1:23" x14ac:dyDescent="0.2">
      <c r="A30" s="34"/>
      <c r="B30" s="34"/>
      <c r="C30" s="58"/>
      <c r="E30" s="58"/>
      <c r="F30" s="58"/>
      <c r="G30" s="58"/>
      <c r="H30" s="58"/>
      <c r="I30" s="58"/>
      <c r="M30" s="34"/>
      <c r="N30" s="34"/>
      <c r="P30" s="58"/>
      <c r="R30" s="58"/>
      <c r="S30" s="58"/>
      <c r="T30" s="58"/>
      <c r="U30" s="58"/>
    </row>
    <row r="31" spans="1:23" x14ac:dyDescent="0.2">
      <c r="A31" s="34"/>
      <c r="B31" s="34"/>
      <c r="C31" s="34"/>
      <c r="E31" s="34"/>
      <c r="F31" s="34"/>
      <c r="G31" s="34"/>
      <c r="H31" s="34"/>
      <c r="I31" s="34"/>
      <c r="M31" s="34"/>
      <c r="N31" s="34"/>
      <c r="P31" s="59"/>
      <c r="R31" s="59"/>
      <c r="S31" s="59"/>
      <c r="T31" s="59"/>
      <c r="U31" s="34"/>
    </row>
    <row r="32" spans="1:23" x14ac:dyDescent="0.2">
      <c r="A32" s="34"/>
      <c r="B32" s="34"/>
      <c r="C32" s="96" t="s">
        <v>78</v>
      </c>
      <c r="D32" s="96" t="s">
        <v>116</v>
      </c>
      <c r="E32" s="96" t="s">
        <v>115</v>
      </c>
      <c r="F32" s="96" t="s">
        <v>114</v>
      </c>
      <c r="G32" s="96" t="s">
        <v>78</v>
      </c>
      <c r="H32" s="48" t="s">
        <v>77</v>
      </c>
      <c r="I32" s="48" t="s">
        <v>77</v>
      </c>
      <c r="M32" s="34"/>
      <c r="N32" s="34"/>
      <c r="P32" s="96" t="s">
        <v>78</v>
      </c>
      <c r="Q32" s="96" t="s">
        <v>116</v>
      </c>
      <c r="R32" s="96" t="s">
        <v>115</v>
      </c>
      <c r="S32" s="96" t="s">
        <v>114</v>
      </c>
      <c r="T32" s="96" t="s">
        <v>78</v>
      </c>
      <c r="U32" s="48" t="s">
        <v>77</v>
      </c>
      <c r="V32" s="48" t="s">
        <v>77</v>
      </c>
    </row>
    <row r="33" spans="1:23" x14ac:dyDescent="0.2">
      <c r="A33" s="68" t="s">
        <v>50</v>
      </c>
      <c r="B33" s="68"/>
      <c r="C33" s="57">
        <v>2007</v>
      </c>
      <c r="D33" s="57">
        <v>2007</v>
      </c>
      <c r="E33" s="57">
        <v>2007</v>
      </c>
      <c r="F33" s="57">
        <v>2007</v>
      </c>
      <c r="G33" s="57">
        <v>2006</v>
      </c>
      <c r="H33" s="49">
        <v>2007</v>
      </c>
      <c r="I33" s="49">
        <v>2006</v>
      </c>
      <c r="M33" s="68" t="s">
        <v>51</v>
      </c>
      <c r="N33" s="68"/>
      <c r="P33" s="57">
        <v>2007</v>
      </c>
      <c r="Q33" s="57">
        <v>2007</v>
      </c>
      <c r="R33" s="57">
        <v>2007</v>
      </c>
      <c r="S33" s="57">
        <v>2007</v>
      </c>
      <c r="T33" s="57">
        <v>2006</v>
      </c>
      <c r="U33" s="49">
        <v>2007</v>
      </c>
      <c r="V33" s="49">
        <v>2006</v>
      </c>
    </row>
    <row r="34" spans="1:23" ht="6.75" customHeight="1" x14ac:dyDescent="0.2">
      <c r="A34" s="34"/>
      <c r="B34" s="34"/>
      <c r="C34" s="31"/>
      <c r="D34" s="31"/>
      <c r="E34" s="31"/>
      <c r="F34" s="31"/>
      <c r="G34" s="31"/>
      <c r="H34" s="31"/>
      <c r="I34" s="31"/>
      <c r="M34" s="34"/>
      <c r="N34" s="34"/>
      <c r="P34" s="31"/>
      <c r="R34" s="31"/>
      <c r="S34" s="31"/>
      <c r="T34" s="31"/>
      <c r="U34" s="31"/>
    </row>
    <row r="35" spans="1:23" s="13" customFormat="1" x14ac:dyDescent="0.2">
      <c r="A35" s="34" t="s">
        <v>106</v>
      </c>
      <c r="B35" s="34"/>
      <c r="C35" s="94">
        <f>D39</f>
        <v>31.8</v>
      </c>
      <c r="D35" s="94">
        <v>23.8</v>
      </c>
      <c r="E35" s="94">
        <v>13.7</v>
      </c>
      <c r="F35" s="94">
        <v>8.6999999999999993</v>
      </c>
      <c r="G35" s="94">
        <v>4.5</v>
      </c>
      <c r="H35" s="94">
        <f>I39</f>
        <v>8.6999999999999993</v>
      </c>
      <c r="I35" s="94">
        <v>0</v>
      </c>
      <c r="M35" s="34" t="s">
        <v>106</v>
      </c>
      <c r="N35" s="34"/>
      <c r="P35" s="105">
        <f>Q39</f>
        <v>2.2999999999999998</v>
      </c>
      <c r="Q35" s="105">
        <v>1.4</v>
      </c>
      <c r="R35" s="105">
        <v>0.3</v>
      </c>
      <c r="S35" s="97">
        <v>0</v>
      </c>
      <c r="T35" s="97">
        <v>0</v>
      </c>
      <c r="U35" s="94">
        <f>V39</f>
        <v>0</v>
      </c>
      <c r="V35" s="97">
        <v>0</v>
      </c>
    </row>
    <row r="36" spans="1:23" s="13" customFormat="1" x14ac:dyDescent="0.2">
      <c r="A36" s="34" t="s">
        <v>120</v>
      </c>
      <c r="B36" s="34"/>
      <c r="C36" s="1">
        <v>-2.1</v>
      </c>
      <c r="D36" s="31">
        <v>-1.1000000000000001</v>
      </c>
      <c r="E36" s="31">
        <v>-0.2</v>
      </c>
      <c r="F36" s="31">
        <v>-0.3</v>
      </c>
      <c r="G36" s="31">
        <v>0</v>
      </c>
      <c r="H36" s="1">
        <f>SUM(C36:G36)</f>
        <v>-3.7</v>
      </c>
      <c r="I36" s="31">
        <v>0</v>
      </c>
      <c r="M36" s="34" t="s">
        <v>120</v>
      </c>
      <c r="N36" s="34"/>
      <c r="P36" s="31">
        <v>0</v>
      </c>
      <c r="Q36" s="31">
        <v>0</v>
      </c>
      <c r="R36" s="31">
        <v>0</v>
      </c>
      <c r="S36" s="31">
        <v>0</v>
      </c>
      <c r="T36" s="31">
        <v>0</v>
      </c>
      <c r="U36" s="1">
        <f>SUM(P36:T36)</f>
        <v>0</v>
      </c>
      <c r="V36" s="13">
        <v>0</v>
      </c>
    </row>
    <row r="37" spans="1:23" s="13" customFormat="1" x14ac:dyDescent="0.2">
      <c r="A37" s="34" t="s">
        <v>107</v>
      </c>
      <c r="B37" s="34"/>
      <c r="C37" s="31">
        <f>Marine!G22</f>
        <v>11.5</v>
      </c>
      <c r="D37" s="31">
        <v>8.9</v>
      </c>
      <c r="E37" s="31">
        <v>10.3</v>
      </c>
      <c r="F37" s="31">
        <v>5.3</v>
      </c>
      <c r="G37" s="31">
        <v>4.2</v>
      </c>
      <c r="H37" s="1">
        <f>SUM(C37:G37)</f>
        <v>40.200000000000003</v>
      </c>
      <c r="I37" s="31">
        <v>8.6999999999999993</v>
      </c>
      <c r="M37" s="34" t="s">
        <v>107</v>
      </c>
      <c r="N37" s="34"/>
      <c r="P37" s="118">
        <f>Aviation!G22</f>
        <v>-0.4</v>
      </c>
      <c r="Q37" s="118">
        <v>0.9</v>
      </c>
      <c r="R37" s="118">
        <v>1.1000000000000001</v>
      </c>
      <c r="S37" s="118">
        <v>0.3</v>
      </c>
      <c r="T37" s="118">
        <v>0</v>
      </c>
      <c r="U37" s="1">
        <f>SUM(P37:T37)</f>
        <v>1.9</v>
      </c>
      <c r="V37" s="13">
        <v>0</v>
      </c>
    </row>
    <row r="38" spans="1:23" s="13" customFormat="1" x14ac:dyDescent="0.2">
      <c r="A38" s="34" t="s">
        <v>129</v>
      </c>
      <c r="B38" s="34"/>
      <c r="C38" s="31">
        <v>-0.1</v>
      </c>
      <c r="D38" s="31">
        <v>0.2</v>
      </c>
      <c r="E38" s="31">
        <v>0</v>
      </c>
      <c r="F38" s="31">
        <v>0</v>
      </c>
      <c r="G38" s="31">
        <v>0</v>
      </c>
      <c r="H38" s="1">
        <f>SUM(C38:G38)</f>
        <v>0.1</v>
      </c>
      <c r="I38" s="31">
        <v>0</v>
      </c>
      <c r="M38" s="34" t="s">
        <v>129</v>
      </c>
      <c r="N38" s="34"/>
      <c r="P38" s="118">
        <v>-0.1</v>
      </c>
      <c r="Q38" s="118">
        <v>0</v>
      </c>
      <c r="R38" s="31">
        <v>0</v>
      </c>
      <c r="S38" s="31">
        <v>0</v>
      </c>
      <c r="T38" s="31">
        <v>0</v>
      </c>
      <c r="U38" s="1">
        <f>SUM(P38:T38)</f>
        <v>-0.1</v>
      </c>
      <c r="V38" s="13">
        <v>0</v>
      </c>
    </row>
    <row r="39" spans="1:23" s="13" customFormat="1" ht="17.25" customHeight="1" thickBot="1" x14ac:dyDescent="0.25">
      <c r="A39" s="34" t="s">
        <v>105</v>
      </c>
      <c r="B39" s="34"/>
      <c r="C39" s="95">
        <f>SUM(C35:C38)</f>
        <v>41.1</v>
      </c>
      <c r="D39" s="95">
        <v>31.8</v>
      </c>
      <c r="E39" s="95">
        <v>23.8</v>
      </c>
      <c r="F39" s="95">
        <v>13.7</v>
      </c>
      <c r="G39" s="95">
        <v>8.6999999999999993</v>
      </c>
      <c r="H39" s="95">
        <f>SUM(H35:H38)</f>
        <v>45.3</v>
      </c>
      <c r="I39" s="95">
        <f>SUM(I35:I38)</f>
        <v>8.6999999999999993</v>
      </c>
      <c r="M39" s="34" t="s">
        <v>105</v>
      </c>
      <c r="N39" s="34"/>
      <c r="P39" s="104">
        <f>SUM(P35:P38)</f>
        <v>1.8</v>
      </c>
      <c r="Q39" s="104">
        <f>SUM(Q35:Q37)</f>
        <v>2.2999999999999998</v>
      </c>
      <c r="R39" s="104">
        <v>1.4</v>
      </c>
      <c r="S39" s="104">
        <v>0.3</v>
      </c>
      <c r="T39" s="98">
        <v>0</v>
      </c>
      <c r="U39" s="95">
        <f>SUM(U35:U38)</f>
        <v>1.8</v>
      </c>
      <c r="V39" s="95">
        <f>SUM(V35:V38)</f>
        <v>0</v>
      </c>
    </row>
    <row r="40" spans="1:23" s="13" customFormat="1" ht="6.75" customHeight="1" x14ac:dyDescent="0.2">
      <c r="A40" s="34"/>
      <c r="B40" s="34"/>
      <c r="C40" s="31"/>
      <c r="D40" s="31"/>
      <c r="E40" s="31"/>
      <c r="F40" s="31"/>
      <c r="G40" s="31"/>
      <c r="H40" s="31"/>
      <c r="I40" s="31"/>
      <c r="M40" s="34"/>
      <c r="N40" s="34"/>
      <c r="P40" s="31"/>
      <c r="Q40" s="31"/>
      <c r="R40" s="31"/>
      <c r="S40" s="31"/>
      <c r="T40" s="31"/>
      <c r="U40" s="31"/>
    </row>
    <row r="41" spans="1:23" s="13" customFormat="1" ht="12.75" customHeight="1" x14ac:dyDescent="0.2">
      <c r="A41" s="34" t="s">
        <v>26</v>
      </c>
      <c r="B41" s="34"/>
      <c r="C41" s="94">
        <f>Marine!G18</f>
        <v>7.4</v>
      </c>
      <c r="D41" s="94">
        <v>19.5</v>
      </c>
      <c r="E41" s="94">
        <v>16.8</v>
      </c>
      <c r="F41" s="94">
        <v>14.9</v>
      </c>
      <c r="G41" s="94">
        <v>10.5</v>
      </c>
      <c r="H41" s="94" t="e">
        <f>Marine!#REF!</f>
        <v>#REF!</v>
      </c>
      <c r="I41" s="94">
        <f>Marine!S18</f>
        <v>35.4</v>
      </c>
      <c r="M41" s="34" t="s">
        <v>26</v>
      </c>
      <c r="N41" s="34"/>
      <c r="P41" s="94">
        <f>Aviation!G18</f>
        <v>5.9</v>
      </c>
      <c r="Q41" s="94">
        <v>21.9</v>
      </c>
      <c r="R41" s="94">
        <v>17.3</v>
      </c>
      <c r="S41" s="94">
        <v>15.9</v>
      </c>
      <c r="T41" s="94">
        <v>3</v>
      </c>
      <c r="U41" s="94" t="e">
        <f>Aviation!#REF!</f>
        <v>#REF!</v>
      </c>
      <c r="V41" s="13">
        <f>Aviation!S18</f>
        <v>25.5</v>
      </c>
    </row>
    <row r="42" spans="1:23" s="13" customFormat="1" ht="6.75" customHeight="1" x14ac:dyDescent="0.2">
      <c r="A42" s="34"/>
      <c r="B42" s="34"/>
      <c r="C42" s="34"/>
      <c r="D42" s="34"/>
      <c r="E42" s="34"/>
      <c r="F42" s="34"/>
      <c r="G42" s="34"/>
      <c r="H42" s="34"/>
      <c r="I42" s="34"/>
      <c r="M42" s="34"/>
      <c r="N42" s="34"/>
      <c r="P42" s="34"/>
      <c r="Q42" s="31"/>
      <c r="R42" s="34"/>
      <c r="S42" s="34"/>
      <c r="T42" s="34"/>
      <c r="U42" s="34"/>
    </row>
    <row r="43" spans="1:23" ht="12.75" customHeight="1" x14ac:dyDescent="0.2">
      <c r="A43" s="34" t="s">
        <v>121</v>
      </c>
      <c r="B43" s="34"/>
      <c r="C43" s="58">
        <f>(C37)/C41</f>
        <v>1.554</v>
      </c>
      <c r="D43" s="58">
        <v>0.45600000000000002</v>
      </c>
      <c r="E43" s="58">
        <v>0.61299999999999999</v>
      </c>
      <c r="F43" s="58">
        <v>0.35599999999999998</v>
      </c>
      <c r="G43" s="58">
        <v>0.4</v>
      </c>
      <c r="H43" s="58" t="e">
        <f>(H37)/H41</f>
        <v>#REF!</v>
      </c>
      <c r="I43" s="58">
        <f>(I37)/I41</f>
        <v>0.246</v>
      </c>
      <c r="M43" s="34" t="s">
        <v>121</v>
      </c>
      <c r="N43" s="34"/>
      <c r="P43" s="58">
        <f>(P37)/P41</f>
        <v>-6.8000000000000005E-2</v>
      </c>
      <c r="Q43" s="58">
        <f>(Q37)/Q41</f>
        <v>4.1000000000000002E-2</v>
      </c>
      <c r="R43" s="58">
        <v>6.4000000000000001E-2</v>
      </c>
      <c r="S43" s="58">
        <v>1.9E-2</v>
      </c>
      <c r="T43" s="31">
        <v>0</v>
      </c>
      <c r="U43" s="58" t="e">
        <f>(U37)/U41</f>
        <v>#REF!</v>
      </c>
      <c r="V43" s="58">
        <f>(V37)/V41</f>
        <v>0</v>
      </c>
    </row>
    <row r="44" spans="1:23" ht="12.75" customHeight="1" x14ac:dyDescent="0.2">
      <c r="A44" s="34"/>
      <c r="B44" s="34"/>
      <c r="C44" s="34"/>
      <c r="D44" s="58"/>
      <c r="E44" s="58"/>
      <c r="F44" s="67"/>
      <c r="G44" s="58"/>
      <c r="H44" s="58"/>
      <c r="I44" s="58"/>
      <c r="K44" s="34"/>
      <c r="L44" s="34"/>
      <c r="M44" s="36"/>
      <c r="N44" s="36"/>
      <c r="O44" s="36"/>
      <c r="P44" s="36"/>
      <c r="S44" s="58"/>
      <c r="U44" s="58"/>
      <c r="V44" s="58"/>
    </row>
    <row r="45" spans="1:23" x14ac:dyDescent="0.2">
      <c r="A45" s="34"/>
      <c r="B45" s="34"/>
      <c r="F45" s="34"/>
      <c r="G45" s="34"/>
      <c r="H45" s="34"/>
      <c r="I45" s="34"/>
      <c r="K45" s="34"/>
      <c r="L45" s="34"/>
      <c r="M45" s="34"/>
      <c r="N45" s="34"/>
      <c r="O45" s="34"/>
      <c r="P45" s="34"/>
      <c r="S45" s="34"/>
      <c r="U45" s="34"/>
      <c r="V45" s="34"/>
    </row>
    <row r="46" spans="1:23" ht="14.25" customHeight="1" x14ac:dyDescent="0.2">
      <c r="A46" s="60"/>
      <c r="B46" s="60"/>
      <c r="C46" s="9" t="s">
        <v>133</v>
      </c>
      <c r="F46" s="34"/>
      <c r="G46" s="34"/>
      <c r="H46" s="34"/>
      <c r="I46" s="34"/>
      <c r="J46" s="34"/>
      <c r="K46" s="34"/>
      <c r="M46" s="34"/>
      <c r="N46" s="34"/>
      <c r="O46" s="34"/>
      <c r="P46" s="34"/>
      <c r="Q46" s="34"/>
      <c r="R46" s="34"/>
      <c r="S46" s="34"/>
      <c r="T46" s="34"/>
      <c r="U46" s="34"/>
      <c r="V46" s="34"/>
      <c r="W46" s="34"/>
    </row>
    <row r="47" spans="1:23" x14ac:dyDescent="0.2">
      <c r="F47" s="5"/>
      <c r="G47" s="4"/>
      <c r="H47" s="4"/>
      <c r="I47" s="4"/>
      <c r="J47" s="2"/>
      <c r="K47" s="1"/>
      <c r="O47" s="34"/>
      <c r="P47" s="34"/>
      <c r="Q47" s="34"/>
      <c r="R47" s="34"/>
      <c r="S47" s="4"/>
      <c r="T47" s="2"/>
      <c r="U47" s="4"/>
      <c r="V47" s="4"/>
      <c r="W47" s="2"/>
    </row>
    <row r="48" spans="1:23" x14ac:dyDescent="0.2">
      <c r="E48" s="28" t="s">
        <v>1</v>
      </c>
      <c r="L48" s="34"/>
    </row>
    <row r="49" spans="3:12" x14ac:dyDescent="0.2">
      <c r="C49" s="9" t="s">
        <v>130</v>
      </c>
      <c r="E49" s="119">
        <f>C6+C23+P23+P37+C37</f>
        <v>168.1</v>
      </c>
      <c r="L49" s="34"/>
    </row>
    <row r="50" spans="3:12" x14ac:dyDescent="0.2">
      <c r="C50" s="9" t="s">
        <v>132</v>
      </c>
      <c r="E50" s="119">
        <f>C38+C24+P24+P38</f>
        <v>-0.4</v>
      </c>
    </row>
    <row r="51" spans="3:12" x14ac:dyDescent="0.2">
      <c r="C51" s="9" t="s">
        <v>131</v>
      </c>
      <c r="E51" s="119">
        <f>C36+P22</f>
        <v>-5.6</v>
      </c>
    </row>
    <row r="52" spans="3:12" x14ac:dyDescent="0.2">
      <c r="E52" s="28"/>
    </row>
    <row r="53" spans="3:12" ht="13.5" thickBot="1" x14ac:dyDescent="0.25">
      <c r="E53" s="120">
        <f>SUM(E49:E52)</f>
        <v>162.1</v>
      </c>
    </row>
    <row r="54" spans="3:12" ht="13.5" thickTop="1" x14ac:dyDescent="0.2"/>
  </sheetData>
  <mergeCells count="57">
    <mergeCell ref="R12:S12"/>
    <mergeCell ref="U12:V12"/>
    <mergeCell ref="U8:V8"/>
    <mergeCell ref="U9:V9"/>
    <mergeCell ref="U10:V10"/>
    <mergeCell ref="R7:S7"/>
    <mergeCell ref="R8:S8"/>
    <mergeCell ref="R9:S9"/>
    <mergeCell ref="R10:S10"/>
    <mergeCell ref="U3:V3"/>
    <mergeCell ref="U4:V4"/>
    <mergeCell ref="U6:V6"/>
    <mergeCell ref="U7:V7"/>
    <mergeCell ref="O7:P7"/>
    <mergeCell ref="O8:P8"/>
    <mergeCell ref="C12:D12"/>
    <mergeCell ref="I9:J9"/>
    <mergeCell ref="L9:M9"/>
    <mergeCell ref="I7:J7"/>
    <mergeCell ref="I8:J8"/>
    <mergeCell ref="F10:G10"/>
    <mergeCell ref="L8:M8"/>
    <mergeCell ref="L7:M7"/>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I10:J10"/>
    <mergeCell ref="O10:P10"/>
    <mergeCell ref="A2:R2"/>
    <mergeCell ref="I4:J4"/>
    <mergeCell ref="I6:J6"/>
    <mergeCell ref="O6:P6"/>
    <mergeCell ref="O4:P4"/>
    <mergeCell ref="L6:M6"/>
    <mergeCell ref="L4:M4"/>
    <mergeCell ref="R6:S6"/>
    <mergeCell ref="R4:S4"/>
    <mergeCell ref="R3:S3"/>
    <mergeCell ref="F14:G14"/>
    <mergeCell ref="F4:G4"/>
    <mergeCell ref="F6:G6"/>
    <mergeCell ref="F7:G7"/>
    <mergeCell ref="F8:G8"/>
    <mergeCell ref="F9:G9"/>
    <mergeCell ref="F12:G12"/>
  </mergeCells>
  <phoneticPr fontId="17"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9" width="9.7109375" style="9" customWidth="1"/>
    <col min="10" max="10" width="10.85546875" style="9" customWidth="1"/>
    <col min="11" max="16" width="9.7109375" style="9" customWidth="1"/>
    <col min="17" max="16384" width="9.140625" style="9"/>
  </cols>
  <sheetData>
    <row r="1" spans="1:18" ht="12.75" customHeight="1" x14ac:dyDescent="0.2">
      <c r="A1" s="8"/>
      <c r="B1" s="8"/>
      <c r="C1" s="8"/>
      <c r="D1" s="8"/>
      <c r="E1" s="117"/>
    </row>
    <row r="2" spans="1:18" ht="12.75" customHeight="1" x14ac:dyDescent="0.25">
      <c r="A2" s="1387"/>
      <c r="B2" s="1387"/>
      <c r="C2" s="1387"/>
      <c r="D2" s="1387"/>
      <c r="E2" s="1387"/>
      <c r="F2" s="1387"/>
      <c r="G2" s="1387"/>
      <c r="H2" s="1387"/>
      <c r="I2" s="1387"/>
      <c r="J2" s="1387"/>
      <c r="K2" s="1387"/>
      <c r="L2" s="1387"/>
      <c r="M2" s="1387"/>
      <c r="N2" s="1387"/>
      <c r="O2" s="1387"/>
      <c r="P2" s="1387"/>
    </row>
    <row r="3" spans="1:18" x14ac:dyDescent="0.2">
      <c r="C3" s="54"/>
      <c r="D3" s="80" t="s">
        <v>78</v>
      </c>
      <c r="F3" s="54"/>
      <c r="G3" s="80" t="s">
        <v>116</v>
      </c>
      <c r="I3" s="54"/>
      <c r="J3" s="80" t="s">
        <v>115</v>
      </c>
      <c r="L3" s="54"/>
      <c r="M3" s="80" t="s">
        <v>114</v>
      </c>
      <c r="N3" s="53"/>
      <c r="O3" s="54"/>
      <c r="P3" s="80" t="s">
        <v>78</v>
      </c>
      <c r="Q3" s="52"/>
      <c r="R3" s="52"/>
    </row>
    <row r="4" spans="1:18" x14ac:dyDescent="0.2">
      <c r="A4" s="68" t="s">
        <v>104</v>
      </c>
      <c r="B4" s="68"/>
      <c r="C4" s="1414">
        <v>2007</v>
      </c>
      <c r="D4" s="1414"/>
      <c r="E4" s="68"/>
      <c r="F4" s="1414">
        <v>2007</v>
      </c>
      <c r="G4" s="1414"/>
      <c r="H4" s="68"/>
      <c r="I4" s="1414">
        <v>2007</v>
      </c>
      <c r="J4" s="1414"/>
      <c r="K4" s="68"/>
      <c r="L4" s="1414">
        <v>2007</v>
      </c>
      <c r="M4" s="1414"/>
      <c r="N4" s="66"/>
      <c r="O4" s="1414">
        <v>2006</v>
      </c>
      <c r="P4" s="1414"/>
      <c r="Q4" s="66"/>
      <c r="R4" s="75"/>
    </row>
    <row r="5" spans="1:18" ht="6.75" customHeight="1" x14ac:dyDescent="0.2">
      <c r="A5" s="34"/>
      <c r="B5" s="34"/>
      <c r="C5" s="73"/>
      <c r="D5" s="73"/>
      <c r="E5" s="34"/>
      <c r="F5" s="73"/>
      <c r="G5" s="73"/>
      <c r="H5" s="34"/>
      <c r="I5" s="73"/>
      <c r="J5" s="73"/>
      <c r="K5" s="34"/>
      <c r="L5" s="73"/>
      <c r="M5" s="73"/>
      <c r="N5" s="76"/>
      <c r="O5" s="73"/>
      <c r="P5" s="73"/>
      <c r="Q5" s="73"/>
      <c r="R5" s="76"/>
    </row>
    <row r="6" spans="1:18" s="13" customFormat="1" ht="12.75" customHeight="1" x14ac:dyDescent="0.2">
      <c r="A6" s="34" t="s">
        <v>106</v>
      </c>
      <c r="B6" s="34"/>
      <c r="C6" s="1415">
        <f>F10</f>
        <v>157.19999999999999</v>
      </c>
      <c r="D6" s="1415"/>
      <c r="E6" s="34"/>
      <c r="F6" s="1415">
        <v>121.2</v>
      </c>
      <c r="G6" s="1415"/>
      <c r="H6" s="34"/>
      <c r="I6" s="1415">
        <v>70.099999999999994</v>
      </c>
      <c r="J6" s="1415"/>
      <c r="K6" s="34"/>
      <c r="L6" s="1415">
        <v>39.1</v>
      </c>
      <c r="M6" s="1415"/>
      <c r="N6" s="90"/>
      <c r="O6" s="1415">
        <v>20.3</v>
      </c>
      <c r="P6" s="1415"/>
      <c r="Q6" s="91"/>
      <c r="R6" s="77"/>
    </row>
    <row r="7" spans="1:18" s="13" customFormat="1" ht="12.75" customHeight="1" x14ac:dyDescent="0.2">
      <c r="A7" s="34" t="s">
        <v>120</v>
      </c>
      <c r="B7" s="34"/>
      <c r="C7" s="1416">
        <f>C22+L22+L36+C36</f>
        <v>-5.8</v>
      </c>
      <c r="D7" s="1416"/>
      <c r="E7" s="34"/>
      <c r="F7" s="1416">
        <v>-1.9</v>
      </c>
      <c r="G7" s="1416"/>
      <c r="H7" s="34"/>
      <c r="I7" s="1416">
        <v>-1.2</v>
      </c>
      <c r="J7" s="1416"/>
      <c r="K7" s="34"/>
      <c r="L7" s="1416">
        <v>-1</v>
      </c>
      <c r="M7" s="1416"/>
      <c r="N7" s="92"/>
      <c r="O7" s="1416">
        <v>0</v>
      </c>
      <c r="P7" s="1416"/>
      <c r="Q7" s="93"/>
      <c r="R7" s="77"/>
    </row>
    <row r="8" spans="1:18" s="13" customFormat="1" ht="12.75" customHeight="1" x14ac:dyDescent="0.2">
      <c r="A8" s="34" t="s">
        <v>107</v>
      </c>
      <c r="B8" s="34"/>
      <c r="C8" s="1417">
        <f>C23+L23+L37+C37</f>
        <v>10.9</v>
      </c>
      <c r="D8" s="1417"/>
      <c r="E8" s="34"/>
      <c r="F8" s="1417">
        <v>37.1</v>
      </c>
      <c r="G8" s="1417"/>
      <c r="H8" s="34"/>
      <c r="I8" s="1417">
        <v>52.3</v>
      </c>
      <c r="J8" s="1417"/>
      <c r="K8" s="34"/>
      <c r="L8" s="1417">
        <v>32</v>
      </c>
      <c r="M8" s="1417"/>
      <c r="N8" s="92"/>
      <c r="O8" s="1417">
        <v>18.8</v>
      </c>
      <c r="P8" s="1417"/>
      <c r="Q8" s="92"/>
      <c r="R8" s="77"/>
    </row>
    <row r="9" spans="1:18" s="13" customFormat="1" ht="12.75" customHeight="1" x14ac:dyDescent="0.2">
      <c r="A9" s="34" t="s">
        <v>129</v>
      </c>
      <c r="B9" s="34"/>
      <c r="C9" s="1421">
        <f>C24+C38+L38+L24</f>
        <v>-0.4</v>
      </c>
      <c r="D9" s="1421"/>
      <c r="E9" s="34"/>
      <c r="F9" s="1416">
        <v>0.8</v>
      </c>
      <c r="G9" s="1416"/>
      <c r="H9" s="34"/>
      <c r="I9" s="1416">
        <v>0</v>
      </c>
      <c r="J9" s="1416"/>
      <c r="K9" s="34"/>
      <c r="L9" s="1419">
        <v>0</v>
      </c>
      <c r="M9" s="1419"/>
      <c r="N9" s="92"/>
      <c r="O9" s="1419">
        <v>0</v>
      </c>
      <c r="P9" s="1419"/>
      <c r="Q9" s="92"/>
      <c r="R9" s="77"/>
    </row>
    <row r="10" spans="1:18" s="13" customFormat="1" ht="17.25" customHeight="1" thickBot="1" x14ac:dyDescent="0.25">
      <c r="A10" s="34" t="s">
        <v>105</v>
      </c>
      <c r="B10" s="34"/>
      <c r="C10" s="1420">
        <f>C25+L25+L39+C39</f>
        <v>161.9</v>
      </c>
      <c r="D10" s="1420"/>
      <c r="E10" s="34"/>
      <c r="F10" s="1420">
        <v>157.19999999999999</v>
      </c>
      <c r="G10" s="1420"/>
      <c r="H10" s="34"/>
      <c r="I10" s="1420">
        <v>121.2</v>
      </c>
      <c r="J10" s="1420"/>
      <c r="K10" s="34"/>
      <c r="L10" s="1420">
        <v>70.099999999999994</v>
      </c>
      <c r="M10" s="1420"/>
      <c r="N10" s="90"/>
      <c r="O10" s="1420">
        <v>39.1</v>
      </c>
      <c r="P10" s="1420"/>
      <c r="Q10" s="90"/>
      <c r="R10" s="77"/>
    </row>
    <row r="11" spans="1:18" s="13" customFormat="1" ht="6.75" customHeight="1" x14ac:dyDescent="0.2">
      <c r="A11" s="34"/>
      <c r="B11" s="34"/>
      <c r="C11" s="74"/>
      <c r="D11" s="74"/>
      <c r="E11" s="34"/>
      <c r="F11" s="74"/>
      <c r="G11" s="74"/>
      <c r="H11" s="34"/>
      <c r="I11" s="74"/>
      <c r="J11" s="74"/>
      <c r="K11" s="34"/>
      <c r="L11" s="74"/>
      <c r="M11" s="74"/>
      <c r="N11" s="78"/>
      <c r="O11" s="74"/>
      <c r="P11" s="74"/>
      <c r="Q11" s="74"/>
      <c r="R11" s="78"/>
    </row>
    <row r="12" spans="1:18" s="13" customFormat="1" x14ac:dyDescent="0.2">
      <c r="A12" s="34" t="s">
        <v>26</v>
      </c>
      <c r="B12" s="34"/>
      <c r="C12" s="1415">
        <f>C27+L27+L41+C41</f>
        <v>65.8</v>
      </c>
      <c r="D12" s="1415"/>
      <c r="E12" s="34"/>
      <c r="F12" s="1415">
        <v>160.5</v>
      </c>
      <c r="G12" s="1415"/>
      <c r="H12" s="34"/>
      <c r="I12" s="1415">
        <v>151.9</v>
      </c>
      <c r="J12" s="1415"/>
      <c r="K12" s="34"/>
      <c r="L12" s="1415">
        <v>140.19999999999999</v>
      </c>
      <c r="M12" s="1415"/>
      <c r="N12" s="90"/>
      <c r="O12" s="1415">
        <v>99</v>
      </c>
      <c r="P12" s="1415"/>
      <c r="Q12" s="91"/>
      <c r="R12" s="77"/>
    </row>
    <row r="13" spans="1:18" ht="6.75" customHeight="1" x14ac:dyDescent="0.2">
      <c r="A13" s="34"/>
      <c r="B13" s="34"/>
      <c r="C13" s="73"/>
      <c r="D13" s="73"/>
      <c r="E13" s="34"/>
      <c r="F13" s="73"/>
      <c r="G13" s="73"/>
      <c r="H13" s="34"/>
      <c r="I13" s="73"/>
      <c r="J13" s="73"/>
      <c r="K13" s="34"/>
      <c r="L13" s="73"/>
      <c r="M13" s="73"/>
      <c r="N13" s="76"/>
      <c r="O13" s="73"/>
      <c r="P13" s="73"/>
      <c r="Q13" s="73"/>
      <c r="R13" s="76"/>
    </row>
    <row r="14" spans="1:18" x14ac:dyDescent="0.2">
      <c r="A14" s="34" t="s">
        <v>121</v>
      </c>
      <c r="B14" s="34"/>
      <c r="C14" s="1413">
        <f>(C8)/C12</f>
        <v>0.16600000000000001</v>
      </c>
      <c r="D14" s="1413"/>
      <c r="E14" s="34"/>
      <c r="F14" s="1413">
        <v>0.23100000000000001</v>
      </c>
      <c r="G14" s="1413"/>
      <c r="H14" s="34"/>
      <c r="I14" s="1413">
        <v>0.34399999999999997</v>
      </c>
      <c r="J14" s="1413"/>
      <c r="K14" s="34"/>
      <c r="L14" s="1413">
        <v>0.22800000000000001</v>
      </c>
      <c r="M14" s="1413"/>
      <c r="N14" s="79"/>
      <c r="O14" s="1413">
        <v>0.19</v>
      </c>
      <c r="P14" s="1413"/>
      <c r="Q14" s="72"/>
      <c r="R14" s="79"/>
    </row>
    <row r="15" spans="1:18" x14ac:dyDescent="0.2">
      <c r="A15" s="34" t="s">
        <v>123</v>
      </c>
      <c r="B15" s="34"/>
      <c r="C15" s="72"/>
      <c r="D15" s="72">
        <f>(105.7)/C10</f>
        <v>0.65300000000000002</v>
      </c>
      <c r="E15" s="34"/>
      <c r="F15" s="72"/>
      <c r="G15" s="72">
        <v>0.70199999999999996</v>
      </c>
      <c r="H15" s="34"/>
      <c r="I15" s="72"/>
      <c r="J15" s="72">
        <v>0.68400000000000005</v>
      </c>
      <c r="K15" s="34"/>
      <c r="L15" s="72"/>
      <c r="M15" s="72">
        <v>0.76600000000000001</v>
      </c>
      <c r="N15" s="79"/>
      <c r="O15" s="72"/>
      <c r="P15" s="72">
        <v>0.96899999999999997</v>
      </c>
      <c r="Q15" s="72"/>
      <c r="R15" s="79"/>
    </row>
    <row r="16" spans="1:18" ht="13.5" x14ac:dyDescent="0.2">
      <c r="A16" s="69"/>
      <c r="B16" s="69"/>
      <c r="C16" s="69"/>
      <c r="D16" s="69"/>
      <c r="E16" s="69"/>
      <c r="F16" s="70"/>
      <c r="G16" s="70"/>
      <c r="H16" s="65"/>
      <c r="I16" s="70"/>
      <c r="J16" s="69"/>
      <c r="K16" s="71"/>
      <c r="L16" s="71"/>
      <c r="M16" s="71"/>
      <c r="N16" s="71"/>
      <c r="O16" s="71"/>
      <c r="P16" s="71"/>
    </row>
    <row r="17" spans="1:16" ht="13.5" x14ac:dyDescent="0.2">
      <c r="A17" s="34"/>
      <c r="B17" s="34"/>
      <c r="C17" s="34"/>
      <c r="D17" s="34"/>
      <c r="E17" s="34"/>
      <c r="F17" s="56"/>
      <c r="G17" s="56"/>
      <c r="H17" s="56"/>
      <c r="I17" s="56"/>
      <c r="J17" s="34"/>
      <c r="K17" s="60"/>
      <c r="L17" s="60"/>
      <c r="M17" s="60"/>
      <c r="N17" s="60"/>
      <c r="O17" s="60"/>
      <c r="P17" s="60"/>
    </row>
    <row r="18" spans="1:16" ht="13.5" x14ac:dyDescent="0.2">
      <c r="A18" s="34"/>
      <c r="B18" s="34"/>
      <c r="C18" s="96" t="s">
        <v>78</v>
      </c>
      <c r="D18" s="96" t="s">
        <v>116</v>
      </c>
      <c r="E18" s="96" t="s">
        <v>115</v>
      </c>
      <c r="F18" s="96" t="s">
        <v>114</v>
      </c>
      <c r="G18" s="96" t="s">
        <v>78</v>
      </c>
      <c r="I18" s="60"/>
      <c r="J18" s="60"/>
      <c r="L18" s="96" t="s">
        <v>78</v>
      </c>
      <c r="M18" s="96" t="s">
        <v>116</v>
      </c>
      <c r="N18" s="96" t="s">
        <v>115</v>
      </c>
      <c r="O18" s="96" t="s">
        <v>114</v>
      </c>
      <c r="P18" s="96" t="s">
        <v>78</v>
      </c>
    </row>
    <row r="19" spans="1:16" x14ac:dyDescent="0.2">
      <c r="A19" s="68" t="s">
        <v>48</v>
      </c>
      <c r="B19" s="68"/>
      <c r="C19" s="57">
        <v>2007</v>
      </c>
      <c r="D19" s="57">
        <v>2007</v>
      </c>
      <c r="E19" s="57">
        <v>2007</v>
      </c>
      <c r="F19" s="57">
        <v>2007</v>
      </c>
      <c r="G19" s="57">
        <v>2006</v>
      </c>
      <c r="I19" s="68" t="s">
        <v>49</v>
      </c>
      <c r="J19" s="68"/>
      <c r="L19" s="57">
        <v>2007</v>
      </c>
      <c r="M19" s="57">
        <v>2007</v>
      </c>
      <c r="N19" s="57">
        <v>2007</v>
      </c>
      <c r="O19" s="57">
        <v>2007</v>
      </c>
      <c r="P19" s="57">
        <v>2006</v>
      </c>
    </row>
    <row r="20" spans="1:16" ht="6.75" customHeight="1" x14ac:dyDescent="0.2">
      <c r="A20" s="34"/>
      <c r="B20" s="34"/>
      <c r="C20" s="31"/>
      <c r="D20" s="31"/>
      <c r="E20" s="31"/>
      <c r="F20" s="31"/>
      <c r="G20" s="31"/>
      <c r="I20" s="34"/>
      <c r="J20" s="34"/>
      <c r="L20" s="31"/>
      <c r="N20" s="31"/>
      <c r="O20" s="31"/>
      <c r="P20" s="31"/>
    </row>
    <row r="21" spans="1:16" s="13" customFormat="1" ht="12.75" customHeight="1" x14ac:dyDescent="0.2">
      <c r="A21" s="34" t="s">
        <v>106</v>
      </c>
      <c r="B21" s="34"/>
      <c r="C21" s="94">
        <f>D25</f>
        <v>52.4</v>
      </c>
      <c r="D21" s="94">
        <v>45.4</v>
      </c>
      <c r="E21" s="94">
        <v>27.5</v>
      </c>
      <c r="F21" s="94">
        <v>13.2</v>
      </c>
      <c r="G21" s="94">
        <v>6</v>
      </c>
      <c r="I21" s="34" t="s">
        <v>106</v>
      </c>
      <c r="J21" s="34"/>
      <c r="L21" s="94">
        <f>M25</f>
        <v>70.7</v>
      </c>
      <c r="M21" s="94">
        <v>50.6</v>
      </c>
      <c r="N21" s="94">
        <v>28.6</v>
      </c>
      <c r="O21" s="94">
        <v>17.2</v>
      </c>
      <c r="P21" s="94">
        <v>9.8000000000000007</v>
      </c>
    </row>
    <row r="22" spans="1:16" s="13" customFormat="1" ht="12.75" customHeight="1" x14ac:dyDescent="0.2">
      <c r="A22" s="34" t="s">
        <v>120</v>
      </c>
      <c r="B22" s="34"/>
      <c r="C22" s="1">
        <v>-0.2</v>
      </c>
      <c r="D22" s="31">
        <v>0</v>
      </c>
      <c r="E22" s="1">
        <v>-0.2</v>
      </c>
      <c r="F22" s="1">
        <v>0</v>
      </c>
      <c r="G22" s="1">
        <v>0</v>
      </c>
      <c r="I22" s="34" t="s">
        <v>120</v>
      </c>
      <c r="J22" s="34"/>
      <c r="L22" s="31">
        <v>-3.5</v>
      </c>
      <c r="M22" s="31">
        <v>-0.8</v>
      </c>
      <c r="N22" s="31">
        <v>-0.8</v>
      </c>
      <c r="O22" s="31">
        <v>-0.7</v>
      </c>
      <c r="P22" s="31">
        <v>0</v>
      </c>
    </row>
    <row r="23" spans="1:16" s="13" customFormat="1" ht="12.75" customHeight="1" x14ac:dyDescent="0.2">
      <c r="A23" s="34" t="s">
        <v>107</v>
      </c>
      <c r="B23" s="34"/>
      <c r="C23" s="31">
        <f>Property!G22</f>
        <v>-4</v>
      </c>
      <c r="D23" s="31">
        <v>6.6</v>
      </c>
      <c r="E23" s="31">
        <v>18.100000000000001</v>
      </c>
      <c r="F23" s="31">
        <v>14.3</v>
      </c>
      <c r="G23" s="31">
        <v>7.2</v>
      </c>
      <c r="I23" s="34" t="s">
        <v>107</v>
      </c>
      <c r="J23" s="34"/>
      <c r="L23" s="31">
        <f>Energy!G22</f>
        <v>3.8</v>
      </c>
      <c r="M23" s="31">
        <v>20.7</v>
      </c>
      <c r="N23" s="31">
        <v>22.8</v>
      </c>
      <c r="O23" s="31">
        <v>12.1</v>
      </c>
      <c r="P23" s="31">
        <v>7.4</v>
      </c>
    </row>
    <row r="24" spans="1:16" s="13" customFormat="1" ht="12.75" customHeight="1" x14ac:dyDescent="0.2">
      <c r="A24" s="34" t="s">
        <v>129</v>
      </c>
      <c r="B24" s="34"/>
      <c r="C24" s="31">
        <v>-0.1</v>
      </c>
      <c r="D24" s="31">
        <v>0.4</v>
      </c>
      <c r="E24" s="31">
        <v>0</v>
      </c>
      <c r="F24" s="31">
        <v>0</v>
      </c>
      <c r="G24" s="31">
        <v>0</v>
      </c>
      <c r="I24" s="34" t="s">
        <v>129</v>
      </c>
      <c r="J24" s="34"/>
      <c r="L24" s="31">
        <v>-0.1</v>
      </c>
      <c r="M24" s="31">
        <v>0.2</v>
      </c>
      <c r="N24" s="31">
        <v>0</v>
      </c>
      <c r="O24" s="31">
        <v>0</v>
      </c>
      <c r="P24" s="31">
        <v>0</v>
      </c>
    </row>
    <row r="25" spans="1:16" s="13" customFormat="1" ht="17.25" customHeight="1" thickBot="1" x14ac:dyDescent="0.25">
      <c r="A25" s="34" t="s">
        <v>105</v>
      </c>
      <c r="B25" s="34"/>
      <c r="C25" s="95">
        <f>SUM(C21:C24)</f>
        <v>48.1</v>
      </c>
      <c r="D25" s="95">
        <v>52.4</v>
      </c>
      <c r="E25" s="95">
        <v>45.4</v>
      </c>
      <c r="F25" s="95">
        <v>27.5</v>
      </c>
      <c r="G25" s="95">
        <v>13.2</v>
      </c>
      <c r="I25" s="34" t="s">
        <v>105</v>
      </c>
      <c r="J25" s="34"/>
      <c r="L25" s="95">
        <f>SUM(L21:L24)</f>
        <v>70.900000000000006</v>
      </c>
      <c r="M25" s="95">
        <v>70.7</v>
      </c>
      <c r="N25" s="95">
        <v>50.6</v>
      </c>
      <c r="O25" s="95">
        <v>28.6</v>
      </c>
      <c r="P25" s="95">
        <v>17.2</v>
      </c>
    </row>
    <row r="26" spans="1:16" s="13" customFormat="1" ht="6.75" customHeight="1" x14ac:dyDescent="0.2">
      <c r="A26" s="34"/>
      <c r="B26" s="34"/>
      <c r="C26" s="31"/>
      <c r="D26" s="31"/>
      <c r="E26" s="31"/>
      <c r="F26" s="31"/>
      <c r="G26" s="31"/>
      <c r="I26" s="34"/>
      <c r="J26" s="34"/>
      <c r="L26" s="31"/>
      <c r="M26" s="31"/>
      <c r="N26" s="31"/>
      <c r="O26" s="31"/>
      <c r="P26" s="31"/>
    </row>
    <row r="27" spans="1:16" s="13" customFormat="1" x14ac:dyDescent="0.2">
      <c r="A27" s="34" t="s">
        <v>26</v>
      </c>
      <c r="B27" s="34"/>
      <c r="C27" s="94">
        <f>Property!G18</f>
        <v>29.7</v>
      </c>
      <c r="D27" s="94">
        <v>68.099999999999994</v>
      </c>
      <c r="E27" s="94">
        <v>66.2</v>
      </c>
      <c r="F27" s="94">
        <v>57.3</v>
      </c>
      <c r="G27" s="94">
        <v>40.5</v>
      </c>
      <c r="I27" s="34" t="s">
        <v>26</v>
      </c>
      <c r="J27" s="34"/>
      <c r="L27" s="94">
        <f>Energy!G18</f>
        <v>22.8</v>
      </c>
      <c r="M27" s="94">
        <v>51</v>
      </c>
      <c r="N27" s="94">
        <v>51.6</v>
      </c>
      <c r="O27" s="94">
        <v>52.1</v>
      </c>
      <c r="P27" s="94">
        <v>45</v>
      </c>
    </row>
    <row r="28" spans="1:16" ht="6.75" customHeight="1" x14ac:dyDescent="0.2">
      <c r="A28" s="34"/>
      <c r="B28" s="34"/>
      <c r="C28" s="34"/>
      <c r="D28" s="34"/>
      <c r="E28" s="34"/>
      <c r="F28" s="34"/>
      <c r="G28" s="34"/>
      <c r="I28" s="34"/>
      <c r="J28" s="34"/>
      <c r="L28" s="34"/>
      <c r="M28" s="34"/>
      <c r="N28" s="34"/>
      <c r="O28" s="34"/>
      <c r="P28" s="34"/>
    </row>
    <row r="29" spans="1:16" x14ac:dyDescent="0.2">
      <c r="A29" s="34" t="s">
        <v>121</v>
      </c>
      <c r="B29" s="34"/>
      <c r="C29" s="58">
        <f>(C23)/C27</f>
        <v>-0.13500000000000001</v>
      </c>
      <c r="D29" s="58">
        <v>9.7000000000000003E-2</v>
      </c>
      <c r="E29" s="58">
        <v>0.27300000000000002</v>
      </c>
      <c r="F29" s="58">
        <v>0.25</v>
      </c>
      <c r="G29" s="58">
        <v>0.17799999999999999</v>
      </c>
      <c r="I29" s="34" t="s">
        <v>121</v>
      </c>
      <c r="J29" s="34"/>
      <c r="L29" s="58">
        <f>(L23)/L27</f>
        <v>0.16700000000000001</v>
      </c>
      <c r="M29" s="58">
        <v>0.40600000000000003</v>
      </c>
      <c r="N29" s="58">
        <v>0.442</v>
      </c>
      <c r="O29" s="58">
        <v>0.23200000000000001</v>
      </c>
      <c r="P29" s="58">
        <v>0.16400000000000001</v>
      </c>
    </row>
    <row r="30" spans="1:16" x14ac:dyDescent="0.2">
      <c r="A30" s="34"/>
      <c r="B30" s="34"/>
      <c r="C30" s="58"/>
      <c r="E30" s="58"/>
      <c r="F30" s="58"/>
      <c r="G30" s="58"/>
      <c r="I30" s="34"/>
      <c r="J30" s="34"/>
      <c r="L30" s="58"/>
      <c r="N30" s="58"/>
      <c r="O30" s="58"/>
      <c r="P30" s="58"/>
    </row>
    <row r="31" spans="1:16" x14ac:dyDescent="0.2">
      <c r="A31" s="34"/>
      <c r="B31" s="34"/>
      <c r="C31" s="34"/>
      <c r="E31" s="34"/>
      <c r="F31" s="34"/>
      <c r="G31" s="34"/>
      <c r="I31" s="34"/>
      <c r="J31" s="34"/>
      <c r="L31" s="59"/>
      <c r="N31" s="59"/>
      <c r="O31" s="59"/>
      <c r="P31" s="59"/>
    </row>
    <row r="32" spans="1:16" x14ac:dyDescent="0.2">
      <c r="A32" s="34"/>
      <c r="B32" s="34"/>
      <c r="C32" s="96" t="s">
        <v>78</v>
      </c>
      <c r="D32" s="96" t="s">
        <v>116</v>
      </c>
      <c r="E32" s="96" t="s">
        <v>115</v>
      </c>
      <c r="F32" s="96" t="s">
        <v>114</v>
      </c>
      <c r="G32" s="96" t="s">
        <v>78</v>
      </c>
      <c r="I32" s="34"/>
      <c r="J32" s="34"/>
      <c r="L32" s="96" t="s">
        <v>78</v>
      </c>
      <c r="M32" s="96" t="s">
        <v>116</v>
      </c>
      <c r="N32" s="96" t="s">
        <v>115</v>
      </c>
      <c r="O32" s="96" t="s">
        <v>114</v>
      </c>
      <c r="P32" s="96" t="s">
        <v>78</v>
      </c>
    </row>
    <row r="33" spans="1:17" x14ac:dyDescent="0.2">
      <c r="A33" s="68" t="s">
        <v>50</v>
      </c>
      <c r="B33" s="68"/>
      <c r="C33" s="57">
        <v>2007</v>
      </c>
      <c r="D33" s="57">
        <v>2007</v>
      </c>
      <c r="E33" s="57">
        <v>2007</v>
      </c>
      <c r="F33" s="57">
        <v>2007</v>
      </c>
      <c r="G33" s="57">
        <v>2006</v>
      </c>
      <c r="I33" s="68" t="s">
        <v>51</v>
      </c>
      <c r="J33" s="68"/>
      <c r="L33" s="57">
        <v>2007</v>
      </c>
      <c r="M33" s="57">
        <v>2007</v>
      </c>
      <c r="N33" s="57">
        <v>2007</v>
      </c>
      <c r="O33" s="57">
        <v>2007</v>
      </c>
      <c r="P33" s="57">
        <v>2006</v>
      </c>
    </row>
    <row r="34" spans="1:17" ht="6.75" customHeight="1" x14ac:dyDescent="0.2">
      <c r="A34" s="34"/>
      <c r="B34" s="34"/>
      <c r="C34" s="31"/>
      <c r="D34" s="31"/>
      <c r="E34" s="31"/>
      <c r="F34" s="31"/>
      <c r="G34" s="31"/>
      <c r="I34" s="34"/>
      <c r="J34" s="34"/>
      <c r="L34" s="31"/>
      <c r="N34" s="31"/>
      <c r="O34" s="31"/>
      <c r="P34" s="31"/>
    </row>
    <row r="35" spans="1:17" s="13" customFormat="1" x14ac:dyDescent="0.2">
      <c r="A35" s="34" t="s">
        <v>106</v>
      </c>
      <c r="B35" s="34"/>
      <c r="C35" s="94">
        <f>D39</f>
        <v>31.8</v>
      </c>
      <c r="D35" s="94">
        <v>23.8</v>
      </c>
      <c r="E35" s="94">
        <v>13.7</v>
      </c>
      <c r="F35" s="94">
        <v>8.6999999999999993</v>
      </c>
      <c r="G35" s="94">
        <v>4.5</v>
      </c>
      <c r="I35" s="34" t="s">
        <v>106</v>
      </c>
      <c r="J35" s="34"/>
      <c r="L35" s="105">
        <f>M39</f>
        <v>2.2999999999999998</v>
      </c>
      <c r="M35" s="105">
        <v>1.4</v>
      </c>
      <c r="N35" s="105">
        <v>0.3</v>
      </c>
      <c r="O35" s="97">
        <v>0</v>
      </c>
      <c r="P35" s="97">
        <v>0</v>
      </c>
    </row>
    <row r="36" spans="1:17" s="13" customFormat="1" x14ac:dyDescent="0.2">
      <c r="A36" s="34" t="s">
        <v>120</v>
      </c>
      <c r="B36" s="34"/>
      <c r="C36" s="1">
        <v>-2.1</v>
      </c>
      <c r="D36" s="31">
        <v>-1.1000000000000001</v>
      </c>
      <c r="E36" s="31">
        <v>-0.2</v>
      </c>
      <c r="F36" s="31">
        <v>-0.3</v>
      </c>
      <c r="G36" s="31">
        <v>0</v>
      </c>
      <c r="I36" s="34" t="s">
        <v>120</v>
      </c>
      <c r="J36" s="34"/>
      <c r="L36" s="31">
        <v>0</v>
      </c>
      <c r="M36" s="31">
        <v>0</v>
      </c>
      <c r="N36" s="31">
        <v>0</v>
      </c>
      <c r="O36" s="31">
        <v>0</v>
      </c>
      <c r="P36" s="31">
        <v>0</v>
      </c>
    </row>
    <row r="37" spans="1:17" s="13" customFormat="1" x14ac:dyDescent="0.2">
      <c r="A37" s="34" t="s">
        <v>107</v>
      </c>
      <c r="B37" s="34"/>
      <c r="C37" s="31">
        <f>Marine!G22</f>
        <v>11.5</v>
      </c>
      <c r="D37" s="31">
        <v>8.9</v>
      </c>
      <c r="E37" s="31">
        <v>10.3</v>
      </c>
      <c r="F37" s="31">
        <v>5.3</v>
      </c>
      <c r="G37" s="31">
        <v>4.2</v>
      </c>
      <c r="I37" s="34" t="s">
        <v>107</v>
      </c>
      <c r="J37" s="34"/>
      <c r="L37" s="118">
        <f>Aviation!G22</f>
        <v>-0.4</v>
      </c>
      <c r="M37" s="118">
        <v>0.9</v>
      </c>
      <c r="N37" s="118">
        <v>1.1000000000000001</v>
      </c>
      <c r="O37" s="118">
        <v>0.3</v>
      </c>
      <c r="P37" s="118">
        <v>0</v>
      </c>
    </row>
    <row r="38" spans="1:17" s="13" customFormat="1" x14ac:dyDescent="0.2">
      <c r="A38" s="34" t="s">
        <v>129</v>
      </c>
      <c r="B38" s="34"/>
      <c r="C38" s="31">
        <v>-0.1</v>
      </c>
      <c r="D38" s="31">
        <v>0.2</v>
      </c>
      <c r="E38" s="31">
        <v>0</v>
      </c>
      <c r="F38" s="31">
        <v>0</v>
      </c>
      <c r="G38" s="31">
        <v>0</v>
      </c>
      <c r="I38" s="34" t="s">
        <v>129</v>
      </c>
      <c r="J38" s="34"/>
      <c r="L38" s="118">
        <v>-0.1</v>
      </c>
      <c r="M38" s="118">
        <v>0</v>
      </c>
      <c r="N38" s="31">
        <v>0</v>
      </c>
      <c r="O38" s="31">
        <v>0</v>
      </c>
      <c r="P38" s="31">
        <v>0</v>
      </c>
    </row>
    <row r="39" spans="1:17" s="13" customFormat="1" ht="17.25" customHeight="1" thickBot="1" x14ac:dyDescent="0.25">
      <c r="A39" s="34" t="s">
        <v>105</v>
      </c>
      <c r="B39" s="34"/>
      <c r="C39" s="95">
        <f>SUM(C35:C38)</f>
        <v>41.1</v>
      </c>
      <c r="D39" s="95">
        <v>31.8</v>
      </c>
      <c r="E39" s="95">
        <v>23.8</v>
      </c>
      <c r="F39" s="95">
        <v>13.7</v>
      </c>
      <c r="G39" s="95">
        <v>8.6999999999999993</v>
      </c>
      <c r="I39" s="34" t="s">
        <v>105</v>
      </c>
      <c r="J39" s="34"/>
      <c r="L39" s="104">
        <f>SUM(L35:L38)</f>
        <v>1.8</v>
      </c>
      <c r="M39" s="104">
        <f>SUM(M35:M37)</f>
        <v>2.2999999999999998</v>
      </c>
      <c r="N39" s="104">
        <v>1.4</v>
      </c>
      <c r="O39" s="104">
        <v>0.3</v>
      </c>
      <c r="P39" s="98">
        <v>0</v>
      </c>
    </row>
    <row r="40" spans="1:17" s="13" customFormat="1" ht="6.75" customHeight="1" x14ac:dyDescent="0.2">
      <c r="A40" s="34"/>
      <c r="B40" s="34"/>
      <c r="C40" s="31"/>
      <c r="D40" s="31"/>
      <c r="E40" s="31"/>
      <c r="F40" s="31"/>
      <c r="G40" s="31"/>
      <c r="I40" s="34"/>
      <c r="J40" s="34"/>
      <c r="L40" s="31"/>
      <c r="M40" s="31"/>
      <c r="N40" s="31"/>
      <c r="O40" s="31"/>
      <c r="P40" s="31"/>
    </row>
    <row r="41" spans="1:17" s="13" customFormat="1" ht="12.75" customHeight="1" x14ac:dyDescent="0.2">
      <c r="A41" s="34" t="s">
        <v>26</v>
      </c>
      <c r="B41" s="34"/>
      <c r="C41" s="94">
        <f>Marine!G18</f>
        <v>7.4</v>
      </c>
      <c r="D41" s="94">
        <v>19.5</v>
      </c>
      <c r="E41" s="94">
        <v>16.8</v>
      </c>
      <c r="F41" s="94">
        <v>14.9</v>
      </c>
      <c r="G41" s="94">
        <v>10.5</v>
      </c>
      <c r="I41" s="34" t="s">
        <v>26</v>
      </c>
      <c r="J41" s="34"/>
      <c r="L41" s="94">
        <f>Aviation!G18</f>
        <v>5.9</v>
      </c>
      <c r="M41" s="94">
        <v>21.9</v>
      </c>
      <c r="N41" s="94">
        <v>17.3</v>
      </c>
      <c r="O41" s="94">
        <v>15.9</v>
      </c>
      <c r="P41" s="94">
        <v>3</v>
      </c>
    </row>
    <row r="42" spans="1:17" s="13" customFormat="1" ht="6.75" customHeight="1" x14ac:dyDescent="0.2">
      <c r="A42" s="34"/>
      <c r="B42" s="34"/>
      <c r="C42" s="34"/>
      <c r="D42" s="34"/>
      <c r="E42" s="34"/>
      <c r="F42" s="34"/>
      <c r="G42" s="34"/>
      <c r="I42" s="34"/>
      <c r="J42" s="34"/>
      <c r="L42" s="34"/>
      <c r="M42" s="31"/>
      <c r="N42" s="34"/>
      <c r="O42" s="34"/>
      <c r="P42" s="34"/>
    </row>
    <row r="43" spans="1:17" ht="12.75" customHeight="1" x14ac:dyDescent="0.2">
      <c r="A43" s="34" t="s">
        <v>121</v>
      </c>
      <c r="B43" s="34"/>
      <c r="C43" s="58">
        <f>(C37)/C41</f>
        <v>1.554</v>
      </c>
      <c r="D43" s="58">
        <v>0.45600000000000002</v>
      </c>
      <c r="E43" s="58">
        <v>0.61299999999999999</v>
      </c>
      <c r="F43" s="58">
        <v>0.35599999999999998</v>
      </c>
      <c r="G43" s="58">
        <v>0.4</v>
      </c>
      <c r="I43" s="34" t="s">
        <v>121</v>
      </c>
      <c r="J43" s="34"/>
      <c r="L43" s="58">
        <f>(L37)/L41</f>
        <v>-6.8000000000000005E-2</v>
      </c>
      <c r="M43" s="58">
        <f>(M37)/M41</f>
        <v>4.1000000000000002E-2</v>
      </c>
      <c r="N43" s="58">
        <v>6.4000000000000001E-2</v>
      </c>
      <c r="O43" s="58">
        <v>1.9E-2</v>
      </c>
      <c r="P43" s="31">
        <v>0</v>
      </c>
    </row>
    <row r="44" spans="1:17" ht="12.75" customHeight="1" x14ac:dyDescent="0.2">
      <c r="A44" s="34"/>
      <c r="B44" s="34"/>
      <c r="C44" s="34"/>
      <c r="D44" s="58"/>
      <c r="E44" s="58"/>
      <c r="F44" s="67"/>
      <c r="G44" s="58"/>
      <c r="I44" s="34"/>
      <c r="J44" s="34"/>
      <c r="K44" s="36"/>
      <c r="L44" s="36"/>
      <c r="M44" s="36"/>
      <c r="N44" s="36"/>
      <c r="Q44" s="34"/>
    </row>
    <row r="45" spans="1:17" x14ac:dyDescent="0.2">
      <c r="A45" s="34"/>
      <c r="B45" s="34"/>
      <c r="F45" s="34"/>
      <c r="G45" s="34"/>
      <c r="I45" s="34"/>
      <c r="J45" s="34"/>
      <c r="K45" s="34"/>
      <c r="L45" s="34"/>
      <c r="M45" s="34"/>
      <c r="N45" s="34"/>
      <c r="Q45" s="34"/>
    </row>
    <row r="46" spans="1:17" ht="14.25" customHeight="1" x14ac:dyDescent="0.2">
      <c r="A46" s="60"/>
      <c r="B46" s="60"/>
      <c r="C46" s="9" t="s">
        <v>133</v>
      </c>
      <c r="F46" s="34"/>
      <c r="G46" s="34"/>
      <c r="H46" s="34"/>
      <c r="I46" s="34"/>
      <c r="K46" s="34"/>
      <c r="L46" s="34"/>
      <c r="M46" s="34"/>
      <c r="N46" s="34"/>
      <c r="O46" s="34"/>
      <c r="P46" s="34"/>
      <c r="Q46" s="34"/>
    </row>
    <row r="47" spans="1:17" x14ac:dyDescent="0.2">
      <c r="F47" s="5"/>
      <c r="G47" s="4"/>
      <c r="H47" s="2"/>
      <c r="I47" s="1"/>
      <c r="M47" s="34"/>
      <c r="N47" s="34"/>
      <c r="O47" s="34"/>
      <c r="P47" s="34"/>
      <c r="Q47" s="34"/>
    </row>
    <row r="48" spans="1:17" x14ac:dyDescent="0.2">
      <c r="E48" s="28" t="s">
        <v>1</v>
      </c>
      <c r="J48" s="34"/>
    </row>
    <row r="49" spans="3:10" x14ac:dyDescent="0.2">
      <c r="C49" s="9" t="s">
        <v>130</v>
      </c>
      <c r="E49" s="119">
        <f>C6+C23+L23+L37+C37</f>
        <v>168.1</v>
      </c>
      <c r="J49" s="34"/>
    </row>
    <row r="50" spans="3:10" x14ac:dyDescent="0.2">
      <c r="C50" s="9" t="s">
        <v>132</v>
      </c>
      <c r="E50" s="119">
        <f>C38+C24+L24+L38</f>
        <v>-0.4</v>
      </c>
    </row>
    <row r="51" spans="3:10" x14ac:dyDescent="0.2">
      <c r="C51" s="9" t="s">
        <v>131</v>
      </c>
      <c r="E51" s="119">
        <f>C36+L22</f>
        <v>-5.6</v>
      </c>
    </row>
    <row r="52" spans="3:10" x14ac:dyDescent="0.2">
      <c r="E52" s="28"/>
    </row>
    <row r="53" spans="3:10" ht="13.5" thickBot="1" x14ac:dyDescent="0.25">
      <c r="E53" s="120">
        <f>SUM(E49:E52)</f>
        <v>162.1</v>
      </c>
    </row>
    <row r="54" spans="3:10" ht="13.5" thickTop="1" x14ac:dyDescent="0.2"/>
  </sheetData>
  <mergeCells count="41">
    <mergeCell ref="F14:G14"/>
    <mergeCell ref="F4:G4"/>
    <mergeCell ref="F6:G6"/>
    <mergeCell ref="F7:G7"/>
    <mergeCell ref="F8:G8"/>
    <mergeCell ref="F9:G9"/>
    <mergeCell ref="F12:G12"/>
    <mergeCell ref="F10:G10"/>
    <mergeCell ref="A2:P2"/>
    <mergeCell ref="I4:J4"/>
    <mergeCell ref="I6:J6"/>
    <mergeCell ref="O6:P6"/>
    <mergeCell ref="O4:P4"/>
    <mergeCell ref="L4:M4"/>
    <mergeCell ref="L6:M6"/>
    <mergeCell ref="I7:J7"/>
    <mergeCell ref="I8:J8"/>
    <mergeCell ref="I10:J10"/>
    <mergeCell ref="L8:M8"/>
    <mergeCell ref="O8:P8"/>
    <mergeCell ref="I9:J9"/>
    <mergeCell ref="L9:M9"/>
    <mergeCell ref="O7:P7"/>
    <mergeCell ref="L7:M7"/>
    <mergeCell ref="C12:D12"/>
    <mergeCell ref="C14:D14"/>
    <mergeCell ref="C4:D4"/>
    <mergeCell ref="C6:D6"/>
    <mergeCell ref="C7:D7"/>
    <mergeCell ref="C8:D8"/>
    <mergeCell ref="C9:D9"/>
    <mergeCell ref="C10:D10"/>
    <mergeCell ref="L14:M14"/>
    <mergeCell ref="O9:P9"/>
    <mergeCell ref="O14:P14"/>
    <mergeCell ref="I14:J14"/>
    <mergeCell ref="I12:J12"/>
    <mergeCell ref="L10:M10"/>
    <mergeCell ref="L12:M12"/>
    <mergeCell ref="O12:P12"/>
    <mergeCell ref="O10:P10"/>
  </mergeCells>
  <phoneticPr fontId="17"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57"/>
  <sheetViews>
    <sheetView zoomScale="80" zoomScaleNormal="80" zoomScaleSheetLayoutView="80" workbookViewId="0">
      <selection activeCell="W1" sqref="W1"/>
    </sheetView>
  </sheetViews>
  <sheetFormatPr defaultRowHeight="12.75" x14ac:dyDescent="0.2"/>
  <cols>
    <col min="1" max="1" width="4.28515625" style="2" customWidth="1"/>
    <col min="2" max="2" width="60.7109375" style="2" customWidth="1"/>
    <col min="3" max="3" width="3.28515625" style="2" customWidth="1"/>
    <col min="4" max="4" width="18.28515625" style="567" customWidth="1"/>
    <col min="5" max="5" width="3.140625" style="2" customWidth="1"/>
    <col min="6" max="6" width="3.28515625" style="2" customWidth="1"/>
    <col min="7" max="7" width="18.28515625" style="787" customWidth="1"/>
    <col min="8" max="8" width="3" style="787" customWidth="1"/>
    <col min="9" max="9" width="3.28515625" style="787" customWidth="1"/>
    <col min="10" max="10" width="18.28515625" style="787" customWidth="1"/>
    <col min="11" max="11" width="3" style="787" customWidth="1"/>
    <col min="12" max="12" width="3.28515625" style="787" customWidth="1"/>
    <col min="13" max="13" width="18.28515625" style="787" customWidth="1"/>
    <col min="14" max="14" width="3" style="787" customWidth="1"/>
    <col min="15" max="15" width="3.28515625" style="787" customWidth="1"/>
    <col min="16" max="16" width="18.28515625" style="787" customWidth="1"/>
    <col min="17" max="16384" width="9.140625" style="2"/>
  </cols>
  <sheetData>
    <row r="1" spans="2:18" ht="33.75" customHeight="1" x14ac:dyDescent="0.25">
      <c r="B1" s="1391" t="s">
        <v>516</v>
      </c>
      <c r="C1" s="1392"/>
      <c r="D1" s="1392"/>
      <c r="E1" s="1392"/>
      <c r="F1" s="1392"/>
      <c r="G1" s="1392"/>
      <c r="H1" s="1392"/>
      <c r="I1" s="1392"/>
      <c r="J1" s="1392"/>
      <c r="K1" s="1392"/>
      <c r="L1" s="1392"/>
      <c r="M1" s="1392"/>
      <c r="N1" s="1392"/>
      <c r="O1" s="1392"/>
      <c r="P1" s="1392"/>
    </row>
    <row r="2" spans="2:18" s="3" customFormat="1" ht="12.75" customHeight="1" x14ac:dyDescent="0.25">
      <c r="C2" s="349"/>
      <c r="D2" s="570"/>
      <c r="F2" s="349"/>
      <c r="G2" s="769"/>
      <c r="H2" s="769"/>
      <c r="I2" s="769"/>
      <c r="J2" s="769"/>
      <c r="K2" s="769"/>
      <c r="L2" s="769"/>
      <c r="M2" s="769"/>
      <c r="N2" s="769"/>
      <c r="O2" s="769"/>
      <c r="P2" s="769"/>
    </row>
    <row r="3" spans="2:18" s="1264" customFormat="1" ht="15" x14ac:dyDescent="0.25">
      <c r="B3" s="1259"/>
      <c r="C3" s="1260"/>
      <c r="D3" s="1258" t="s">
        <v>549</v>
      </c>
      <c r="E3" s="1259"/>
      <c r="F3" s="1260"/>
      <c r="G3" s="1261" t="s">
        <v>530</v>
      </c>
      <c r="H3" s="1262"/>
      <c r="I3" s="1263"/>
      <c r="J3" s="1261" t="s">
        <v>493</v>
      </c>
      <c r="K3" s="1262"/>
      <c r="L3" s="1263"/>
      <c r="M3" s="1261" t="s">
        <v>466</v>
      </c>
      <c r="N3" s="1262"/>
      <c r="O3" s="1263"/>
      <c r="P3" s="1261" t="s">
        <v>454</v>
      </c>
    </row>
    <row r="4" spans="2:18" s="3" customFormat="1" ht="15" x14ac:dyDescent="0.25">
      <c r="B4" s="218"/>
      <c r="C4" s="349"/>
      <c r="D4" s="769"/>
      <c r="E4" s="349"/>
      <c r="F4" s="349"/>
      <c r="G4" s="769"/>
      <c r="H4" s="769"/>
      <c r="I4" s="769"/>
      <c r="J4" s="769"/>
      <c r="K4" s="769"/>
      <c r="L4" s="769"/>
      <c r="M4" s="769"/>
      <c r="N4" s="769"/>
      <c r="O4" s="769"/>
      <c r="P4" s="769"/>
    </row>
    <row r="5" spans="2:18" ht="15" x14ac:dyDescent="0.25">
      <c r="B5" s="224" t="s">
        <v>79</v>
      </c>
      <c r="C5" s="352"/>
      <c r="D5" s="771"/>
      <c r="E5" s="320"/>
      <c r="F5" s="352"/>
      <c r="G5" s="771"/>
      <c r="H5" s="769"/>
      <c r="I5" s="771"/>
      <c r="J5" s="771"/>
      <c r="K5" s="772"/>
      <c r="L5" s="771"/>
      <c r="M5" s="771"/>
      <c r="N5" s="772"/>
      <c r="O5" s="771"/>
      <c r="P5" s="771"/>
    </row>
    <row r="6" spans="2:18" ht="15" x14ac:dyDescent="0.25">
      <c r="B6" s="220" t="s">
        <v>80</v>
      </c>
      <c r="C6" s="352" t="s">
        <v>1</v>
      </c>
      <c r="D6" s="1223">
        <v>308.8</v>
      </c>
      <c r="E6" s="479"/>
      <c r="F6" s="352" t="s">
        <v>1</v>
      </c>
      <c r="G6" s="1223">
        <v>289.8</v>
      </c>
      <c r="H6" s="769"/>
      <c r="I6" s="771" t="s">
        <v>1</v>
      </c>
      <c r="J6" s="1223">
        <v>325.8</v>
      </c>
      <c r="K6" s="772"/>
      <c r="L6" s="771" t="s">
        <v>1</v>
      </c>
      <c r="M6" s="1223">
        <v>297.3</v>
      </c>
      <c r="N6" s="772"/>
      <c r="O6" s="771" t="s">
        <v>1</v>
      </c>
      <c r="P6" s="1223">
        <v>291.8</v>
      </c>
    </row>
    <row r="7" spans="2:18" ht="14.25" x14ac:dyDescent="0.2">
      <c r="B7" s="220" t="s">
        <v>81</v>
      </c>
      <c r="C7" s="352"/>
      <c r="D7" s="1223">
        <v>6.6</v>
      </c>
      <c r="E7" s="479"/>
      <c r="F7" s="352"/>
      <c r="G7" s="1223">
        <v>6.6</v>
      </c>
      <c r="H7" s="771"/>
      <c r="I7" s="771"/>
      <c r="J7" s="1223">
        <v>6.7</v>
      </c>
      <c r="K7" s="772"/>
      <c r="L7" s="771"/>
      <c r="M7" s="1223">
        <v>6.8</v>
      </c>
      <c r="N7" s="772"/>
      <c r="O7" s="771"/>
      <c r="P7" s="1223">
        <v>6.5</v>
      </c>
    </row>
    <row r="8" spans="2:18" ht="14.25" x14ac:dyDescent="0.2">
      <c r="B8" s="220" t="s">
        <v>82</v>
      </c>
      <c r="C8" s="352"/>
      <c r="D8" s="1223"/>
      <c r="E8" s="479"/>
      <c r="F8" s="352"/>
      <c r="G8" s="1223"/>
      <c r="H8" s="771"/>
      <c r="I8" s="771"/>
      <c r="J8" s="1223"/>
      <c r="K8" s="772"/>
      <c r="L8" s="771"/>
      <c r="M8" s="1223"/>
      <c r="N8" s="772"/>
      <c r="O8" s="771"/>
      <c r="P8" s="1223"/>
    </row>
    <row r="9" spans="2:18" ht="14.25" x14ac:dyDescent="0.2">
      <c r="B9" s="311" t="s">
        <v>482</v>
      </c>
      <c r="C9" s="352"/>
      <c r="D9" s="1223">
        <v>1446.2</v>
      </c>
      <c r="E9" s="479"/>
      <c r="F9" s="352"/>
      <c r="G9" s="1223">
        <v>1645</v>
      </c>
      <c r="H9" s="771"/>
      <c r="I9" s="771"/>
      <c r="J9" s="1223">
        <v>1607.7</v>
      </c>
      <c r="K9" s="772"/>
      <c r="L9" s="771"/>
      <c r="M9" s="1223">
        <v>1583.7</v>
      </c>
      <c r="N9" s="772"/>
      <c r="O9" s="771"/>
      <c r="P9" s="1223">
        <v>1576.9</v>
      </c>
      <c r="R9" s="1255"/>
    </row>
    <row r="10" spans="2:18" ht="14.25" x14ac:dyDescent="0.2">
      <c r="B10" s="479" t="s">
        <v>327</v>
      </c>
      <c r="C10" s="352"/>
      <c r="D10" s="1223">
        <v>51.6</v>
      </c>
      <c r="E10" s="479"/>
      <c r="F10" s="352"/>
      <c r="G10" s="1223">
        <v>25.4</v>
      </c>
      <c r="H10" s="771"/>
      <c r="I10" s="771"/>
      <c r="J10" s="1223">
        <v>24.8</v>
      </c>
      <c r="K10" s="772"/>
      <c r="L10" s="771"/>
      <c r="M10" s="1223">
        <v>24.7</v>
      </c>
      <c r="N10" s="772"/>
      <c r="O10" s="771"/>
      <c r="P10" s="1223">
        <v>24.8</v>
      </c>
    </row>
    <row r="11" spans="2:18" ht="14.25" x14ac:dyDescent="0.2">
      <c r="B11" s="444" t="s">
        <v>301</v>
      </c>
      <c r="C11" s="352"/>
      <c r="D11" s="1223">
        <v>21.2</v>
      </c>
      <c r="E11" s="479"/>
      <c r="F11" s="352"/>
      <c r="G11" s="1223">
        <v>35.4</v>
      </c>
      <c r="H11" s="771"/>
      <c r="I11" s="771"/>
      <c r="J11" s="1223">
        <v>14.8</v>
      </c>
      <c r="K11" s="772"/>
      <c r="L11" s="771"/>
      <c r="M11" s="1223">
        <v>14.8</v>
      </c>
      <c r="N11" s="772"/>
      <c r="O11" s="771"/>
      <c r="P11" s="1223">
        <v>15.6</v>
      </c>
    </row>
    <row r="12" spans="2:18" ht="14.25" x14ac:dyDescent="0.2">
      <c r="B12" s="479" t="s">
        <v>374</v>
      </c>
      <c r="C12" s="352"/>
      <c r="D12" s="1223">
        <v>129.4</v>
      </c>
      <c r="E12" s="479"/>
      <c r="F12" s="352"/>
      <c r="G12" s="1223">
        <v>137.1</v>
      </c>
      <c r="H12" s="771"/>
      <c r="I12" s="771"/>
      <c r="J12" s="1223">
        <v>137.4</v>
      </c>
      <c r="K12" s="772"/>
      <c r="L12" s="771"/>
      <c r="M12" s="1223">
        <v>148.80000000000001</v>
      </c>
      <c r="N12" s="772"/>
      <c r="O12" s="771"/>
      <c r="P12" s="1223">
        <v>156</v>
      </c>
    </row>
    <row r="13" spans="2:18" ht="14.25" x14ac:dyDescent="0.2">
      <c r="B13" s="220" t="s">
        <v>83</v>
      </c>
      <c r="C13" s="352"/>
      <c r="D13" s="1223">
        <v>0</v>
      </c>
      <c r="E13" s="479"/>
      <c r="F13" s="352"/>
      <c r="G13" s="1223">
        <v>0</v>
      </c>
      <c r="H13" s="771"/>
      <c r="I13" s="771"/>
      <c r="J13" s="1223">
        <v>0.1</v>
      </c>
      <c r="K13" s="772"/>
      <c r="L13" s="771"/>
      <c r="M13" s="1223">
        <v>-0.3</v>
      </c>
      <c r="N13" s="772"/>
      <c r="O13" s="771"/>
      <c r="P13" s="1223">
        <v>0</v>
      </c>
    </row>
    <row r="14" spans="2:18" ht="14.25" x14ac:dyDescent="0.2">
      <c r="B14" s="220" t="s">
        <v>118</v>
      </c>
      <c r="C14" s="352"/>
      <c r="D14" s="1223"/>
      <c r="E14" s="479"/>
      <c r="F14" s="352"/>
      <c r="G14" s="1223"/>
      <c r="H14" s="771"/>
      <c r="I14" s="771"/>
      <c r="J14" s="1223"/>
      <c r="K14" s="772"/>
      <c r="L14" s="771"/>
      <c r="M14" s="1223"/>
      <c r="N14" s="772"/>
      <c r="O14" s="771"/>
      <c r="P14" s="1223"/>
    </row>
    <row r="15" spans="2:18" ht="14.25" x14ac:dyDescent="0.2">
      <c r="B15" s="311" t="s">
        <v>249</v>
      </c>
      <c r="C15" s="352"/>
      <c r="D15" s="1223">
        <v>33.9</v>
      </c>
      <c r="E15" s="479"/>
      <c r="F15" s="352"/>
      <c r="G15" s="1223">
        <v>67.7</v>
      </c>
      <c r="H15" s="771"/>
      <c r="I15" s="771"/>
      <c r="J15" s="1223">
        <v>99.3</v>
      </c>
      <c r="K15" s="772"/>
      <c r="L15" s="771"/>
      <c r="M15" s="1223">
        <v>104.7</v>
      </c>
      <c r="N15" s="772"/>
      <c r="O15" s="771"/>
      <c r="P15" s="1223">
        <v>30.2</v>
      </c>
    </row>
    <row r="16" spans="2:18" ht="14.25" x14ac:dyDescent="0.2">
      <c r="B16" s="220" t="s">
        <v>127</v>
      </c>
      <c r="C16" s="352"/>
      <c r="D16" s="1223">
        <v>136.69999999999999</v>
      </c>
      <c r="E16" s="479"/>
      <c r="F16" s="352"/>
      <c r="G16" s="1223">
        <v>149.9</v>
      </c>
      <c r="H16" s="771"/>
      <c r="I16" s="771"/>
      <c r="J16" s="1223">
        <v>139.5</v>
      </c>
      <c r="K16" s="772"/>
      <c r="L16" s="771"/>
      <c r="M16" s="1223">
        <v>88.2</v>
      </c>
      <c r="N16" s="772"/>
      <c r="O16" s="771"/>
      <c r="P16" s="1223">
        <v>83.9</v>
      </c>
    </row>
    <row r="17" spans="2:18" ht="14.25" x14ac:dyDescent="0.2">
      <c r="B17" s="244" t="s">
        <v>166</v>
      </c>
      <c r="C17" s="352"/>
      <c r="D17" s="1223">
        <v>16.5</v>
      </c>
      <c r="E17" s="244"/>
      <c r="F17" s="352"/>
      <c r="G17" s="1223">
        <v>15</v>
      </c>
      <c r="H17" s="771"/>
      <c r="I17" s="771"/>
      <c r="J17" s="1223">
        <v>13.3</v>
      </c>
      <c r="K17" s="772"/>
      <c r="L17" s="771"/>
      <c r="M17" s="1223">
        <v>2.9</v>
      </c>
      <c r="N17" s="772"/>
      <c r="O17" s="771"/>
      <c r="P17" s="1223">
        <v>2.7</v>
      </c>
    </row>
    <row r="18" spans="2:18" ht="14.25" x14ac:dyDescent="0.2">
      <c r="B18" s="220" t="s">
        <v>84</v>
      </c>
      <c r="C18" s="352"/>
      <c r="D18" s="1223">
        <v>81.5</v>
      </c>
      <c r="E18" s="479"/>
      <c r="F18" s="352"/>
      <c r="G18" s="1223">
        <v>93.2</v>
      </c>
      <c r="H18" s="771"/>
      <c r="I18" s="771"/>
      <c r="J18" s="1223">
        <v>104.7</v>
      </c>
      <c r="K18" s="772"/>
      <c r="L18" s="771"/>
      <c r="M18" s="1223">
        <v>95.7</v>
      </c>
      <c r="N18" s="772"/>
      <c r="O18" s="771"/>
      <c r="P18" s="1223">
        <v>87.2</v>
      </c>
    </row>
    <row r="19" spans="2:18" ht="14.25" x14ac:dyDescent="0.2">
      <c r="B19" s="311" t="s">
        <v>248</v>
      </c>
      <c r="C19" s="352"/>
      <c r="D19" s="1223">
        <v>270</v>
      </c>
      <c r="E19" s="479"/>
      <c r="F19" s="352"/>
      <c r="G19" s="1223">
        <v>315</v>
      </c>
      <c r="H19" s="771"/>
      <c r="I19" s="771"/>
      <c r="J19" s="1223">
        <v>369.9</v>
      </c>
      <c r="K19" s="772"/>
      <c r="L19" s="771"/>
      <c r="M19" s="1223">
        <v>334.4</v>
      </c>
      <c r="N19" s="772"/>
      <c r="O19" s="771"/>
      <c r="P19" s="1223">
        <v>253.7</v>
      </c>
    </row>
    <row r="20" spans="2:18" ht="14.25" x14ac:dyDescent="0.2">
      <c r="B20" s="351" t="s">
        <v>490</v>
      </c>
      <c r="C20" s="352"/>
      <c r="D20" s="1221">
        <v>49.7</v>
      </c>
      <c r="E20" s="479"/>
      <c r="F20" s="352"/>
      <c r="G20" s="1221">
        <v>26.5</v>
      </c>
      <c r="H20" s="771"/>
      <c r="I20" s="771"/>
      <c r="J20" s="1221">
        <v>24.8</v>
      </c>
      <c r="K20" s="772"/>
      <c r="L20" s="771"/>
      <c r="M20" s="1221">
        <v>23.2</v>
      </c>
      <c r="N20" s="772"/>
      <c r="O20" s="771"/>
      <c r="P20" s="1221">
        <v>47.5</v>
      </c>
    </row>
    <row r="21" spans="2:18" s="328" customFormat="1" ht="14.25" x14ac:dyDescent="0.2">
      <c r="B21" s="231" t="s">
        <v>319</v>
      </c>
      <c r="C21" s="232"/>
      <c r="D21" s="1221">
        <v>153.80000000000001</v>
      </c>
      <c r="E21" s="231"/>
      <c r="F21" s="232"/>
      <c r="G21" s="1221">
        <v>153.80000000000001</v>
      </c>
      <c r="H21" s="771"/>
      <c r="I21" s="776"/>
      <c r="J21" s="1221">
        <v>153.80000000000001</v>
      </c>
      <c r="K21" s="777"/>
      <c r="L21" s="776"/>
      <c r="M21" s="1221">
        <v>153.80000000000001</v>
      </c>
      <c r="N21" s="777"/>
      <c r="O21" s="776"/>
      <c r="P21" s="1221">
        <v>153.80000000000001</v>
      </c>
    </row>
    <row r="22" spans="2:18" ht="14.25" x14ac:dyDescent="0.2">
      <c r="B22" s="220" t="s">
        <v>85</v>
      </c>
      <c r="C22" s="318"/>
      <c r="D22" s="1248">
        <v>50</v>
      </c>
      <c r="E22" s="479"/>
      <c r="F22" s="318"/>
      <c r="G22" s="1248">
        <v>47</v>
      </c>
      <c r="H22" s="771"/>
      <c r="I22" s="778"/>
      <c r="J22" s="1248">
        <v>53.7</v>
      </c>
      <c r="K22" s="772"/>
      <c r="L22" s="778"/>
      <c r="M22" s="1248">
        <v>49.3</v>
      </c>
      <c r="N22" s="772"/>
      <c r="O22" s="778"/>
      <c r="P22" s="1248">
        <v>45</v>
      </c>
    </row>
    <row r="23" spans="2:18" ht="15.75" thickBot="1" x14ac:dyDescent="0.3">
      <c r="B23" s="224" t="s">
        <v>86</v>
      </c>
      <c r="C23" s="271" t="s">
        <v>1</v>
      </c>
      <c r="D23" s="1224">
        <v>2755.9</v>
      </c>
      <c r="E23" s="320"/>
      <c r="F23" s="271" t="s">
        <v>1</v>
      </c>
      <c r="G23" s="1224">
        <v>3007.4</v>
      </c>
      <c r="H23" s="771"/>
      <c r="I23" s="779" t="s">
        <v>1</v>
      </c>
      <c r="J23" s="1224">
        <v>3076.3</v>
      </c>
      <c r="K23" s="772"/>
      <c r="L23" s="779" t="s">
        <v>1</v>
      </c>
      <c r="M23" s="1224">
        <v>2928</v>
      </c>
      <c r="N23" s="772"/>
      <c r="O23" s="779" t="s">
        <v>1</v>
      </c>
      <c r="P23" s="1224">
        <v>2775.6</v>
      </c>
      <c r="R23" s="1255"/>
    </row>
    <row r="24" spans="2:18" ht="14.25" x14ac:dyDescent="0.2">
      <c r="B24" s="220"/>
      <c r="C24" s="352"/>
      <c r="D24" s="1221"/>
      <c r="E24" s="479"/>
      <c r="F24" s="352"/>
      <c r="G24" s="1221"/>
      <c r="H24" s="771"/>
      <c r="I24" s="771"/>
      <c r="J24" s="1221"/>
      <c r="K24" s="772"/>
      <c r="L24" s="771"/>
      <c r="M24" s="1221"/>
      <c r="N24" s="772"/>
      <c r="O24" s="771"/>
      <c r="P24" s="1221"/>
    </row>
    <row r="25" spans="2:18" ht="15" x14ac:dyDescent="0.25">
      <c r="B25" s="224" t="s">
        <v>87</v>
      </c>
      <c r="C25" s="352"/>
      <c r="D25" s="1223"/>
      <c r="E25" s="320"/>
      <c r="F25" s="352"/>
      <c r="G25" s="1223"/>
      <c r="H25" s="771"/>
      <c r="I25" s="771"/>
      <c r="J25" s="1223"/>
      <c r="K25" s="772"/>
      <c r="L25" s="771"/>
      <c r="M25" s="1223"/>
      <c r="N25" s="772"/>
      <c r="O25" s="771"/>
      <c r="P25" s="1223"/>
    </row>
    <row r="26" spans="2:18" ht="14.25" x14ac:dyDescent="0.2">
      <c r="B26" s="220" t="s">
        <v>88</v>
      </c>
      <c r="C26" s="352"/>
      <c r="D26" s="1223"/>
      <c r="E26" s="479"/>
      <c r="F26" s="352"/>
      <c r="G26" s="1223"/>
      <c r="H26" s="771"/>
      <c r="I26" s="771"/>
      <c r="J26" s="1223"/>
      <c r="K26" s="772"/>
      <c r="L26" s="771"/>
      <c r="M26" s="1223"/>
      <c r="N26" s="772"/>
      <c r="O26" s="771"/>
      <c r="P26" s="1223"/>
    </row>
    <row r="27" spans="2:18" ht="14.25" x14ac:dyDescent="0.2">
      <c r="B27" s="311" t="s">
        <v>250</v>
      </c>
      <c r="C27" s="352" t="s">
        <v>1</v>
      </c>
      <c r="D27" s="1223">
        <v>679.8</v>
      </c>
      <c r="E27" s="479"/>
      <c r="F27" s="352" t="s">
        <v>1</v>
      </c>
      <c r="G27" s="1223">
        <v>708.7</v>
      </c>
      <c r="H27" s="771"/>
      <c r="I27" s="771" t="s">
        <v>1</v>
      </c>
      <c r="J27" s="1223">
        <v>712.1</v>
      </c>
      <c r="K27" s="772"/>
      <c r="L27" s="771" t="s">
        <v>1</v>
      </c>
      <c r="M27" s="1223">
        <v>679.1</v>
      </c>
      <c r="N27" s="772"/>
      <c r="O27" s="771" t="s">
        <v>1</v>
      </c>
      <c r="P27" s="1223">
        <v>671</v>
      </c>
    </row>
    <row r="28" spans="2:18" ht="14.25" x14ac:dyDescent="0.2">
      <c r="B28" s="220" t="s">
        <v>89</v>
      </c>
      <c r="C28" s="352"/>
      <c r="D28" s="1223">
        <v>373.5</v>
      </c>
      <c r="E28" s="479"/>
      <c r="F28" s="352"/>
      <c r="G28" s="1223">
        <v>447.4</v>
      </c>
      <c r="H28" s="771"/>
      <c r="I28" s="771"/>
      <c r="J28" s="1223">
        <v>496.3</v>
      </c>
      <c r="K28" s="772"/>
      <c r="L28" s="771"/>
      <c r="M28" s="1223">
        <v>458.1</v>
      </c>
      <c r="N28" s="772"/>
      <c r="O28" s="771"/>
      <c r="P28" s="1223">
        <v>399.2</v>
      </c>
    </row>
    <row r="29" spans="2:18" ht="14.25" x14ac:dyDescent="0.2">
      <c r="B29" s="220" t="s">
        <v>90</v>
      </c>
      <c r="C29" s="352"/>
      <c r="D29" s="1223">
        <v>37.4</v>
      </c>
      <c r="E29" s="479"/>
      <c r="F29" s="352"/>
      <c r="G29" s="1223">
        <v>38.9</v>
      </c>
      <c r="H29" s="771"/>
      <c r="I29" s="771"/>
      <c r="J29" s="1223">
        <v>43.1</v>
      </c>
      <c r="K29" s="772"/>
      <c r="L29" s="771"/>
      <c r="M29" s="1223">
        <v>38.200000000000003</v>
      </c>
      <c r="N29" s="772"/>
      <c r="O29" s="771"/>
      <c r="P29" s="1223">
        <v>36.200000000000003</v>
      </c>
    </row>
    <row r="30" spans="2:18" ht="14.25" x14ac:dyDescent="0.2">
      <c r="B30" s="220" t="s">
        <v>91</v>
      </c>
      <c r="C30" s="352"/>
      <c r="D30" s="1223">
        <v>52.7</v>
      </c>
      <c r="E30" s="479"/>
      <c r="F30" s="352"/>
      <c r="G30" s="1223">
        <v>64.2</v>
      </c>
      <c r="H30" s="771"/>
      <c r="I30" s="771"/>
      <c r="J30" s="1223">
        <v>92.2</v>
      </c>
      <c r="K30" s="772"/>
      <c r="L30" s="771"/>
      <c r="M30" s="1223">
        <v>72.8</v>
      </c>
      <c r="N30" s="772"/>
      <c r="O30" s="771"/>
      <c r="P30" s="1223">
        <v>26.6</v>
      </c>
    </row>
    <row r="31" spans="2:18" ht="14.25" x14ac:dyDescent="0.2">
      <c r="B31" s="220" t="s">
        <v>92</v>
      </c>
      <c r="C31" s="352"/>
      <c r="D31" s="1223">
        <v>0.4</v>
      </c>
      <c r="E31" s="479"/>
      <c r="F31" s="352"/>
      <c r="G31" s="1223">
        <v>0.7</v>
      </c>
      <c r="H31" s="771"/>
      <c r="I31" s="771"/>
      <c r="J31" s="1223">
        <v>1.8</v>
      </c>
      <c r="K31" s="772"/>
      <c r="L31" s="771"/>
      <c r="M31" s="1223">
        <v>1.3</v>
      </c>
      <c r="N31" s="772"/>
      <c r="O31" s="771"/>
      <c r="P31" s="1223">
        <v>0.3</v>
      </c>
    </row>
    <row r="32" spans="2:18" ht="14.25" x14ac:dyDescent="0.2">
      <c r="B32" s="229" t="s">
        <v>93</v>
      </c>
      <c r="C32" s="319"/>
      <c r="D32" s="1223">
        <v>64.7</v>
      </c>
      <c r="E32" s="312"/>
      <c r="F32" s="319"/>
      <c r="G32" s="1223">
        <v>81.8</v>
      </c>
      <c r="H32" s="771"/>
      <c r="I32" s="780"/>
      <c r="J32" s="1223">
        <v>95.9</v>
      </c>
      <c r="K32" s="781"/>
      <c r="L32" s="780"/>
      <c r="M32" s="1223">
        <v>85</v>
      </c>
      <c r="N32" s="781"/>
      <c r="O32" s="780"/>
      <c r="P32" s="1223">
        <v>73.599999999999994</v>
      </c>
    </row>
    <row r="33" spans="2:18" ht="14.25" x14ac:dyDescent="0.2">
      <c r="B33" s="312" t="s">
        <v>377</v>
      </c>
      <c r="C33" s="319"/>
      <c r="D33" s="1223">
        <v>18.7</v>
      </c>
      <c r="E33" s="312"/>
      <c r="F33" s="319"/>
      <c r="G33" s="1223">
        <v>21.1</v>
      </c>
      <c r="H33" s="771"/>
      <c r="I33" s="780"/>
      <c r="J33" s="1223">
        <v>23.4</v>
      </c>
      <c r="K33" s="781"/>
      <c r="L33" s="780"/>
      <c r="M33" s="1223">
        <v>23.6</v>
      </c>
      <c r="N33" s="781"/>
      <c r="O33" s="780"/>
      <c r="P33" s="1223">
        <v>25.6</v>
      </c>
    </row>
    <row r="34" spans="2:18" ht="14.25" x14ac:dyDescent="0.2">
      <c r="B34" s="220" t="s">
        <v>94</v>
      </c>
      <c r="C34" s="318"/>
      <c r="D34" s="1248">
        <v>320.89999999999998</v>
      </c>
      <c r="E34" s="479"/>
      <c r="F34" s="318"/>
      <c r="G34" s="1248">
        <v>323.39999999999998</v>
      </c>
      <c r="H34" s="771"/>
      <c r="I34" s="778"/>
      <c r="J34" s="1248">
        <v>322.89999999999998</v>
      </c>
      <c r="K34" s="772"/>
      <c r="L34" s="778"/>
      <c r="M34" s="1248">
        <v>323.7</v>
      </c>
      <c r="N34" s="772"/>
      <c r="O34" s="778"/>
      <c r="P34" s="1248">
        <v>322.3</v>
      </c>
    </row>
    <row r="35" spans="2:18" ht="15" customHeight="1" x14ac:dyDescent="0.25">
      <c r="B35" s="224" t="s">
        <v>95</v>
      </c>
      <c r="C35" s="269" t="s">
        <v>1</v>
      </c>
      <c r="D35" s="1222">
        <v>1548.1</v>
      </c>
      <c r="E35" s="320"/>
      <c r="F35" s="269" t="s">
        <v>1</v>
      </c>
      <c r="G35" s="1222">
        <v>1686.2</v>
      </c>
      <c r="H35" s="771"/>
      <c r="I35" s="782" t="s">
        <v>1</v>
      </c>
      <c r="J35" s="1222">
        <v>1787.7</v>
      </c>
      <c r="K35" s="772"/>
      <c r="L35" s="782" t="s">
        <v>1</v>
      </c>
      <c r="M35" s="1222">
        <v>1681.8</v>
      </c>
      <c r="N35" s="772"/>
      <c r="O35" s="782" t="s">
        <v>1</v>
      </c>
      <c r="P35" s="1222">
        <v>1554.8</v>
      </c>
      <c r="R35" s="1255"/>
    </row>
    <row r="36" spans="2:18" ht="14.25" x14ac:dyDescent="0.2">
      <c r="B36" s="220"/>
      <c r="C36" s="352"/>
      <c r="D36" s="1221"/>
      <c r="E36" s="479"/>
      <c r="F36" s="352"/>
      <c r="G36" s="1221"/>
      <c r="H36" s="771"/>
      <c r="I36" s="771"/>
      <c r="J36" s="1221"/>
      <c r="K36" s="772"/>
      <c r="L36" s="771"/>
      <c r="M36" s="1221"/>
      <c r="N36" s="772"/>
      <c r="O36" s="771"/>
      <c r="P36" s="1221"/>
    </row>
    <row r="37" spans="2:18" ht="15" x14ac:dyDescent="0.25">
      <c r="B37" s="224" t="s">
        <v>96</v>
      </c>
      <c r="C37" s="319"/>
      <c r="D37" s="1221"/>
      <c r="E37" s="320"/>
      <c r="F37" s="319"/>
      <c r="G37" s="1221"/>
      <c r="H37" s="771"/>
      <c r="I37" s="780"/>
      <c r="J37" s="1221"/>
      <c r="K37" s="772"/>
      <c r="L37" s="780"/>
      <c r="M37" s="1221"/>
      <c r="N37" s="772"/>
      <c r="O37" s="780"/>
      <c r="P37" s="1221"/>
    </row>
    <row r="38" spans="2:18" ht="14.25" x14ac:dyDescent="0.2">
      <c r="B38" s="220" t="s">
        <v>97</v>
      </c>
      <c r="C38" s="352"/>
      <c r="D38" s="1221">
        <v>100.7</v>
      </c>
      <c r="E38" s="479"/>
      <c r="F38" s="352"/>
      <c r="G38" s="1221">
        <v>100.7</v>
      </c>
      <c r="H38" s="771"/>
      <c r="I38" s="771"/>
      <c r="J38" s="1221">
        <v>100.7</v>
      </c>
      <c r="K38" s="772"/>
      <c r="L38" s="771"/>
      <c r="M38" s="1221">
        <v>100.7</v>
      </c>
      <c r="N38" s="772"/>
      <c r="O38" s="771"/>
      <c r="P38" s="1221">
        <v>100.7</v>
      </c>
    </row>
    <row r="39" spans="2:18" ht="14.25" x14ac:dyDescent="0.2">
      <c r="B39" s="220" t="s">
        <v>204</v>
      </c>
      <c r="C39" s="319"/>
      <c r="D39" s="1221">
        <v>-23.2</v>
      </c>
      <c r="E39" s="479"/>
      <c r="F39" s="319"/>
      <c r="G39" s="1221">
        <v>-24.8</v>
      </c>
      <c r="H39" s="771"/>
      <c r="I39" s="780"/>
      <c r="J39" s="1221">
        <v>-26.4</v>
      </c>
      <c r="K39" s="772"/>
      <c r="L39" s="780"/>
      <c r="M39" s="1221">
        <v>-28.7</v>
      </c>
      <c r="N39" s="772"/>
      <c r="O39" s="780"/>
      <c r="P39" s="1221">
        <v>-30.4</v>
      </c>
    </row>
    <row r="40" spans="2:18" ht="14.25" x14ac:dyDescent="0.2">
      <c r="B40" s="479" t="s">
        <v>212</v>
      </c>
      <c r="C40" s="319"/>
      <c r="D40" s="1221">
        <v>881.6</v>
      </c>
      <c r="E40" s="479"/>
      <c r="F40" s="319"/>
      <c r="G40" s="1221">
        <v>882.4</v>
      </c>
      <c r="H40" s="771"/>
      <c r="I40" s="780"/>
      <c r="J40" s="1221">
        <v>883.1</v>
      </c>
      <c r="K40" s="772"/>
      <c r="L40" s="780"/>
      <c r="M40" s="1221">
        <v>881.6</v>
      </c>
      <c r="N40" s="772"/>
      <c r="O40" s="780"/>
      <c r="P40" s="1221">
        <v>880.8</v>
      </c>
    </row>
    <row r="41" spans="2:18" ht="14.25" x14ac:dyDescent="0.2">
      <c r="B41" s="220" t="s">
        <v>568</v>
      </c>
      <c r="C41" s="319"/>
      <c r="D41" s="1221">
        <v>-6.4</v>
      </c>
      <c r="E41" s="479"/>
      <c r="F41" s="319"/>
      <c r="G41" s="1221">
        <v>10.1</v>
      </c>
      <c r="H41" s="771"/>
      <c r="I41" s="780"/>
      <c r="J41" s="1221">
        <v>11.4</v>
      </c>
      <c r="K41" s="772"/>
      <c r="L41" s="780"/>
      <c r="M41" s="1221">
        <v>4.3</v>
      </c>
      <c r="N41" s="772"/>
      <c r="O41" s="780"/>
      <c r="P41" s="1221">
        <v>-10.5</v>
      </c>
    </row>
    <row r="42" spans="2:18" ht="14.25" x14ac:dyDescent="0.2">
      <c r="B42" s="220" t="s">
        <v>217</v>
      </c>
      <c r="C42" s="319"/>
      <c r="D42" s="1221">
        <v>-178.9</v>
      </c>
      <c r="E42" s="479"/>
      <c r="F42" s="319"/>
      <c r="G42" s="1221">
        <v>-29.8</v>
      </c>
      <c r="H42" s="771"/>
      <c r="I42" s="780"/>
      <c r="J42" s="1221">
        <v>-19.8</v>
      </c>
      <c r="K42" s="772"/>
      <c r="L42" s="780"/>
      <c r="M42" s="1221">
        <v>-19.8</v>
      </c>
      <c r="N42" s="772"/>
      <c r="O42" s="780"/>
      <c r="P42" s="1221">
        <v>-317.5</v>
      </c>
    </row>
    <row r="43" spans="2:18" ht="14.25" x14ac:dyDescent="0.2">
      <c r="B43" s="220" t="s">
        <v>128</v>
      </c>
      <c r="C43" s="318"/>
      <c r="D43" s="1248">
        <v>433.5</v>
      </c>
      <c r="E43" s="479"/>
      <c r="F43" s="318"/>
      <c r="G43" s="1248">
        <v>382.4</v>
      </c>
      <c r="H43" s="771"/>
      <c r="I43" s="778"/>
      <c r="J43" s="1248">
        <v>339.5</v>
      </c>
      <c r="K43" s="772"/>
      <c r="L43" s="778"/>
      <c r="M43" s="1248">
        <v>308</v>
      </c>
      <c r="N43" s="772"/>
      <c r="O43" s="778"/>
      <c r="P43" s="1248">
        <v>597.20000000000005</v>
      </c>
    </row>
    <row r="44" spans="2:18" ht="14.25" customHeight="1" x14ac:dyDescent="0.25">
      <c r="B44" s="421" t="s">
        <v>304</v>
      </c>
      <c r="C44" s="269" t="s">
        <v>1</v>
      </c>
      <c r="D44" s="1222">
        <v>1207.3</v>
      </c>
      <c r="E44" s="421"/>
      <c r="F44" s="269" t="s">
        <v>1</v>
      </c>
      <c r="G44" s="1222">
        <v>1321</v>
      </c>
      <c r="H44" s="771"/>
      <c r="I44" s="782" t="s">
        <v>1</v>
      </c>
      <c r="J44" s="1222">
        <v>1288.5</v>
      </c>
      <c r="K44" s="783"/>
      <c r="L44" s="782" t="s">
        <v>1</v>
      </c>
      <c r="M44" s="1222">
        <v>1246.0999999999999</v>
      </c>
      <c r="N44" s="783"/>
      <c r="O44" s="782" t="s">
        <v>1</v>
      </c>
      <c r="P44" s="1222">
        <v>1220.3</v>
      </c>
      <c r="R44" s="1255"/>
    </row>
    <row r="45" spans="2:18" ht="14.25" customHeight="1" x14ac:dyDescent="0.25">
      <c r="B45" s="421"/>
      <c r="C45" s="269"/>
      <c r="D45" s="1222"/>
      <c r="E45" s="421"/>
      <c r="F45" s="269"/>
      <c r="G45" s="1222"/>
      <c r="H45" s="771"/>
      <c r="I45" s="782"/>
      <c r="J45" s="1222"/>
      <c r="K45" s="783"/>
      <c r="L45" s="782"/>
      <c r="M45" s="1222"/>
      <c r="N45" s="783"/>
      <c r="O45" s="782"/>
      <c r="P45" s="1222"/>
    </row>
    <row r="46" spans="2:18" ht="14.25" customHeight="1" x14ac:dyDescent="0.2">
      <c r="B46" s="444" t="s">
        <v>464</v>
      </c>
      <c r="C46" s="318"/>
      <c r="D46" s="1248">
        <v>0.5</v>
      </c>
      <c r="E46" s="479"/>
      <c r="F46" s="318"/>
      <c r="G46" s="1248">
        <v>0.2</v>
      </c>
      <c r="H46" s="771"/>
      <c r="I46" s="778"/>
      <c r="J46" s="1248">
        <v>0.1</v>
      </c>
      <c r="K46" s="772"/>
      <c r="L46" s="778"/>
      <c r="M46" s="1248">
        <v>0.1</v>
      </c>
      <c r="N46" s="772"/>
      <c r="O46" s="778"/>
      <c r="P46" s="1248">
        <v>0.5</v>
      </c>
    </row>
    <row r="47" spans="2:18" ht="14.25" customHeight="1" x14ac:dyDescent="0.25">
      <c r="B47" s="421" t="s">
        <v>137</v>
      </c>
      <c r="C47" s="269" t="s">
        <v>1</v>
      </c>
      <c r="D47" s="1222">
        <v>1207.8</v>
      </c>
      <c r="E47" s="421"/>
      <c r="F47" s="269" t="s">
        <v>1</v>
      </c>
      <c r="G47" s="1222">
        <v>1321.2</v>
      </c>
      <c r="H47" s="771"/>
      <c r="I47" s="782" t="s">
        <v>1</v>
      </c>
      <c r="J47" s="1222">
        <v>1288.5999999999999</v>
      </c>
      <c r="K47" s="783"/>
      <c r="L47" s="782" t="s">
        <v>1</v>
      </c>
      <c r="M47" s="1222">
        <v>1246.2</v>
      </c>
      <c r="N47" s="783"/>
      <c r="O47" s="782" t="s">
        <v>1</v>
      </c>
      <c r="P47" s="1222">
        <v>1220.8</v>
      </c>
      <c r="R47" s="1255"/>
    </row>
    <row r="48" spans="2:18" ht="14.25" x14ac:dyDescent="0.2">
      <c r="B48" s="220"/>
      <c r="C48" s="319"/>
      <c r="D48" s="1221"/>
      <c r="E48" s="479"/>
      <c r="F48" s="319"/>
      <c r="G48" s="1221"/>
      <c r="H48" s="771"/>
      <c r="I48" s="780"/>
      <c r="J48" s="1221"/>
      <c r="K48" s="772"/>
      <c r="L48" s="780"/>
      <c r="M48" s="1221"/>
      <c r="N48" s="772"/>
      <c r="O48" s="780"/>
      <c r="P48" s="1221"/>
    </row>
    <row r="49" spans="2:18" ht="15.75" customHeight="1" thickBot="1" x14ac:dyDescent="0.3">
      <c r="B49" s="421" t="s">
        <v>119</v>
      </c>
      <c r="C49" s="274" t="s">
        <v>1</v>
      </c>
      <c r="D49" s="1256">
        <v>2755.9</v>
      </c>
      <c r="E49" s="421"/>
      <c r="F49" s="274" t="s">
        <v>1</v>
      </c>
      <c r="G49" s="1256">
        <v>3007.4</v>
      </c>
      <c r="H49" s="771"/>
      <c r="I49" s="784" t="s">
        <v>1</v>
      </c>
      <c r="J49" s="1256">
        <v>3076.3</v>
      </c>
      <c r="K49" s="783"/>
      <c r="L49" s="784" t="s">
        <v>1</v>
      </c>
      <c r="M49" s="1256">
        <v>2928</v>
      </c>
      <c r="N49" s="783"/>
      <c r="O49" s="784" t="s">
        <v>1</v>
      </c>
      <c r="P49" s="1256">
        <v>2775.6</v>
      </c>
      <c r="R49" s="1255"/>
    </row>
    <row r="50" spans="2:18" ht="14.25" x14ac:dyDescent="0.2">
      <c r="B50" s="220"/>
      <c r="C50" s="352"/>
      <c r="D50" s="1223"/>
      <c r="E50" s="479"/>
      <c r="F50" s="352"/>
      <c r="G50" s="1223"/>
      <c r="H50" s="771"/>
      <c r="I50" s="771"/>
      <c r="J50" s="1223"/>
      <c r="K50" s="772"/>
      <c r="L50" s="771"/>
      <c r="M50" s="1223"/>
      <c r="N50" s="772"/>
      <c r="O50" s="771"/>
      <c r="P50" s="1223"/>
    </row>
    <row r="51" spans="2:18" ht="14.25" x14ac:dyDescent="0.2">
      <c r="B51" s="220"/>
      <c r="C51" s="352"/>
      <c r="D51" s="1223"/>
      <c r="E51" s="479"/>
      <c r="F51" s="352"/>
      <c r="G51" s="1223"/>
      <c r="H51" s="771"/>
      <c r="I51" s="771"/>
      <c r="J51" s="1223"/>
      <c r="K51" s="772"/>
      <c r="L51" s="771"/>
      <c r="M51" s="1223"/>
      <c r="N51" s="772"/>
      <c r="O51" s="771"/>
      <c r="P51" s="1223"/>
    </row>
    <row r="52" spans="2:18" ht="14.25" x14ac:dyDescent="0.2">
      <c r="B52" s="220" t="s">
        <v>312</v>
      </c>
      <c r="C52" s="352" t="s">
        <v>1</v>
      </c>
      <c r="D52" s="1257">
        <v>6.07</v>
      </c>
      <c r="E52" s="479"/>
      <c r="F52" s="352" t="s">
        <v>1</v>
      </c>
      <c r="G52" s="1257">
        <v>6.64</v>
      </c>
      <c r="H52" s="771"/>
      <c r="I52" s="771" t="s">
        <v>1</v>
      </c>
      <c r="J52" s="1257">
        <v>6.49</v>
      </c>
      <c r="K52" s="772"/>
      <c r="L52" s="771" t="s">
        <v>1</v>
      </c>
      <c r="M52" s="1257">
        <v>6.28</v>
      </c>
      <c r="N52" s="772"/>
      <c r="O52" s="771" t="s">
        <v>1</v>
      </c>
      <c r="P52" s="1257">
        <v>6.16</v>
      </c>
    </row>
    <row r="53" spans="2:18" ht="14.25" x14ac:dyDescent="0.2">
      <c r="B53" s="220" t="s">
        <v>310</v>
      </c>
      <c r="C53" s="352" t="s">
        <v>1</v>
      </c>
      <c r="D53" s="1235">
        <v>5.98</v>
      </c>
      <c r="E53" s="479"/>
      <c r="F53" s="352" t="s">
        <v>1</v>
      </c>
      <c r="G53" s="1235">
        <v>6.55</v>
      </c>
      <c r="H53" s="771"/>
      <c r="I53" s="771" t="s">
        <v>1</v>
      </c>
      <c r="J53" s="1235">
        <v>6.4</v>
      </c>
      <c r="K53" s="772"/>
      <c r="L53" s="771" t="s">
        <v>1</v>
      </c>
      <c r="M53" s="1235">
        <v>6.2</v>
      </c>
      <c r="N53" s="772"/>
      <c r="O53" s="771" t="s">
        <v>1</v>
      </c>
      <c r="P53" s="1235">
        <v>6.07</v>
      </c>
    </row>
    <row r="54" spans="2:18" ht="14.25" x14ac:dyDescent="0.2">
      <c r="B54" s="220" t="s">
        <v>313</v>
      </c>
      <c r="C54" s="352" t="s">
        <v>1</v>
      </c>
      <c r="D54" s="1257">
        <v>5.98</v>
      </c>
      <c r="E54" s="479"/>
      <c r="F54" s="352" t="s">
        <v>1</v>
      </c>
      <c r="G54" s="1257">
        <v>6.55</v>
      </c>
      <c r="H54" s="771"/>
      <c r="I54" s="771" t="s">
        <v>1</v>
      </c>
      <c r="J54" s="1257">
        <v>6.4</v>
      </c>
      <c r="K54" s="772"/>
      <c r="L54" s="771" t="s">
        <v>1</v>
      </c>
      <c r="M54" s="1257">
        <v>6.2</v>
      </c>
      <c r="N54" s="772"/>
      <c r="O54" s="771" t="s">
        <v>1</v>
      </c>
      <c r="P54" s="1257">
        <v>6.07</v>
      </c>
    </row>
    <row r="55" spans="2:18" ht="14.25" x14ac:dyDescent="0.2">
      <c r="B55" s="220"/>
      <c r="C55" s="352"/>
      <c r="D55" s="1235"/>
      <c r="E55" s="479"/>
      <c r="F55" s="352"/>
      <c r="G55" s="1235"/>
      <c r="H55" s="785"/>
      <c r="I55" s="771"/>
      <c r="J55" s="1235"/>
      <c r="K55" s="772"/>
      <c r="L55" s="771"/>
      <c r="M55" s="1235"/>
      <c r="N55" s="772"/>
      <c r="O55" s="771"/>
      <c r="P55" s="1235"/>
    </row>
    <row r="56" spans="2:18" ht="14.25" x14ac:dyDescent="0.2">
      <c r="B56" s="220" t="s">
        <v>98</v>
      </c>
      <c r="C56" s="327"/>
      <c r="D56" s="1181">
        <v>0.21</v>
      </c>
      <c r="E56" s="479"/>
      <c r="F56" s="327"/>
      <c r="G56" s="1181">
        <v>0.19700000000000001</v>
      </c>
      <c r="H56" s="735"/>
      <c r="I56" s="786"/>
      <c r="J56" s="1181">
        <v>0.2</v>
      </c>
      <c r="K56" s="772"/>
      <c r="L56" s="786"/>
      <c r="M56" s="1181">
        <v>0.20599999999999999</v>
      </c>
      <c r="N56" s="772"/>
      <c r="O56" s="786"/>
      <c r="P56" s="1181">
        <v>0.20899999999999999</v>
      </c>
      <c r="R56" s="1218"/>
    </row>
    <row r="57" spans="2:18" ht="14.25" x14ac:dyDescent="0.2">
      <c r="B57" s="220" t="s">
        <v>340</v>
      </c>
      <c r="C57" s="479"/>
      <c r="D57" s="1181">
        <v>0.23300000000000001</v>
      </c>
      <c r="E57" s="479"/>
      <c r="F57" s="351"/>
      <c r="G57" s="1181">
        <v>0.217</v>
      </c>
      <c r="H57" s="735"/>
      <c r="I57" s="772"/>
      <c r="J57" s="1181">
        <v>0.222</v>
      </c>
      <c r="K57" s="772"/>
      <c r="L57" s="772"/>
      <c r="M57" s="1181">
        <v>0.22900000000000001</v>
      </c>
      <c r="N57" s="772"/>
      <c r="O57" s="786"/>
      <c r="P57" s="1181">
        <v>0.23200000000000001</v>
      </c>
      <c r="R57" s="1218"/>
    </row>
  </sheetData>
  <mergeCells count="1">
    <mergeCell ref="B1:P1"/>
  </mergeCells>
  <phoneticPr fontId="17" type="noConversion"/>
  <printOptions horizontalCentered="1"/>
  <pageMargins left="0.36" right="0.45" top="0.44" bottom="0.37" header="0.41" footer="0.18"/>
  <pageSetup scale="68" orientation="landscape" horizontalDpi="1200" verticalDpi="1200" r:id="rId1"/>
  <headerFooter alignWithMargins="0">
    <oddHeader>&amp;R&amp;G</oddHeader>
    <oddFooter>&amp;C&amp;11PAGE 15</oddFooter>
  </headerFooter>
  <customProperties>
    <customPr name="layoutContexts" r:id="rId2"/>
    <customPr name="SaveUndoMode" r:id="rId3"/>
  </customProperties>
  <legacyDrawingHF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3"/>
  <sheetViews>
    <sheetView zoomScale="75" zoomScaleNormal="75" zoomScaleSheetLayoutView="75" workbookViewId="0">
      <selection activeCell="Y1" sqref="Y1"/>
    </sheetView>
  </sheetViews>
  <sheetFormatPr defaultRowHeight="15" x14ac:dyDescent="0.2"/>
  <cols>
    <col min="1" max="1" width="3.5703125" style="46" customWidth="1"/>
    <col min="2" max="2" width="76.28515625" style="46" customWidth="1"/>
    <col min="3" max="3" width="2.5703125" style="703" customWidth="1"/>
    <col min="4" max="4" width="19.85546875" style="703" customWidth="1"/>
    <col min="5" max="5" width="10.5703125" style="703" customWidth="1"/>
    <col min="6" max="6" width="4.85546875" style="384" customWidth="1"/>
    <col min="7" max="7" width="2.5703125" style="703" customWidth="1"/>
    <col min="8" max="8" width="19.85546875" style="703" customWidth="1"/>
    <col min="9" max="9" width="10.5703125" style="703" customWidth="1"/>
    <col min="10" max="10" width="3.7109375" style="703" customWidth="1"/>
    <col min="11" max="11" width="2.5703125" style="703" customWidth="1"/>
    <col min="12" max="12" width="19.85546875" style="703" customWidth="1"/>
    <col min="13" max="13" width="10.5703125" style="703" customWidth="1"/>
    <col min="14" max="14" width="3.85546875" style="703" customWidth="1"/>
    <col min="15" max="15" width="2.5703125" style="703" customWidth="1"/>
    <col min="16" max="16" width="19.85546875" style="703" customWidth="1"/>
    <col min="17" max="17" width="10.5703125" style="703" customWidth="1"/>
    <col min="18" max="18" width="3.85546875" style="703" customWidth="1"/>
    <col min="19" max="19" width="2.5703125" style="703" customWidth="1"/>
    <col min="20" max="20" width="19.85546875" style="703" customWidth="1"/>
    <col min="21" max="21" width="10.5703125" style="703" customWidth="1"/>
    <col min="22" max="16384" width="9.140625" style="46"/>
  </cols>
  <sheetData>
    <row r="1" spans="1:22" s="384" customFormat="1" ht="34.5" customHeight="1" x14ac:dyDescent="0.25">
      <c r="B1" s="1385" t="s">
        <v>517</v>
      </c>
      <c r="C1" s="1387"/>
      <c r="D1" s="1387"/>
      <c r="E1" s="1387"/>
      <c r="F1" s="1387"/>
      <c r="G1" s="1387"/>
      <c r="H1" s="1387"/>
      <c r="I1" s="1387"/>
      <c r="J1" s="1387"/>
      <c r="K1" s="1387"/>
      <c r="L1" s="1387"/>
      <c r="M1" s="1387"/>
      <c r="N1" s="1387"/>
      <c r="O1" s="1387"/>
      <c r="P1" s="1387"/>
      <c r="Q1" s="1387"/>
      <c r="R1" s="1387"/>
      <c r="S1" s="1387"/>
      <c r="T1" s="1387"/>
      <c r="U1" s="1387"/>
    </row>
    <row r="2" spans="1:22" s="247" customFormat="1" ht="12.75" customHeight="1" x14ac:dyDescent="0.25">
      <c r="A2" s="321"/>
      <c r="C2" s="702"/>
      <c r="D2" s="702"/>
      <c r="E2" s="702"/>
      <c r="F2" s="321"/>
      <c r="G2" s="702"/>
      <c r="H2" s="702"/>
      <c r="I2" s="702"/>
      <c r="J2" s="702"/>
      <c r="K2" s="702"/>
      <c r="L2" s="702"/>
      <c r="M2" s="702"/>
      <c r="N2" s="702"/>
      <c r="O2" s="702"/>
      <c r="P2" s="702"/>
      <c r="Q2" s="702"/>
      <c r="R2" s="702"/>
      <c r="S2" s="702"/>
      <c r="T2" s="702"/>
      <c r="U2" s="702"/>
    </row>
    <row r="3" spans="1:22" s="321" customFormat="1" ht="12.75" customHeight="1" x14ac:dyDescent="0.25">
      <c r="C3" s="702"/>
      <c r="D3" s="702"/>
      <c r="E3" s="702"/>
      <c r="G3" s="702"/>
      <c r="H3" s="702"/>
      <c r="I3" s="702"/>
      <c r="J3" s="702"/>
      <c r="K3" s="702"/>
      <c r="L3" s="702"/>
      <c r="M3" s="702"/>
      <c r="N3" s="702"/>
      <c r="O3" s="702"/>
      <c r="P3" s="702"/>
      <c r="Q3" s="702"/>
      <c r="R3" s="702"/>
      <c r="S3" s="702"/>
      <c r="T3" s="702"/>
      <c r="U3" s="702"/>
    </row>
    <row r="4" spans="1:22" s="1265" customFormat="1" ht="15.75" x14ac:dyDescent="0.25">
      <c r="B4" s="1266"/>
      <c r="C4" s="1267"/>
      <c r="D4" s="1268" t="s">
        <v>549</v>
      </c>
      <c r="E4" s="1269" t="s">
        <v>2</v>
      </c>
      <c r="F4" s="1266"/>
      <c r="G4" s="1267"/>
      <c r="H4" s="1268" t="s">
        <v>530</v>
      </c>
      <c r="I4" s="1269" t="s">
        <v>2</v>
      </c>
      <c r="J4" s="1270"/>
      <c r="K4" s="1267"/>
      <c r="L4" s="1268" t="s">
        <v>493</v>
      </c>
      <c r="M4" s="1269" t="s">
        <v>2</v>
      </c>
      <c r="N4" s="1270"/>
      <c r="O4" s="1267"/>
      <c r="P4" s="1268" t="s">
        <v>466</v>
      </c>
      <c r="Q4" s="1269" t="s">
        <v>2</v>
      </c>
      <c r="R4" s="1271"/>
      <c r="S4" s="1267"/>
      <c r="T4" s="1268" t="s">
        <v>454</v>
      </c>
      <c r="U4" s="1269" t="s">
        <v>2</v>
      </c>
    </row>
    <row r="5" spans="1:22" s="248" customFormat="1" ht="15.75" x14ac:dyDescent="0.25">
      <c r="A5" s="369"/>
      <c r="B5" s="388"/>
      <c r="C5" s="832"/>
      <c r="D5" s="832"/>
      <c r="E5" s="832"/>
      <c r="F5" s="388"/>
      <c r="G5" s="832"/>
      <c r="H5" s="832"/>
      <c r="I5" s="832"/>
      <c r="J5" s="831"/>
      <c r="K5" s="832"/>
      <c r="L5" s="832"/>
      <c r="M5" s="832"/>
      <c r="N5" s="831"/>
      <c r="O5" s="832"/>
      <c r="P5" s="832"/>
      <c r="Q5" s="832"/>
      <c r="R5" s="832"/>
      <c r="S5" s="832"/>
      <c r="T5" s="832"/>
      <c r="U5" s="832"/>
      <c r="V5" s="369"/>
    </row>
    <row r="6" spans="1:22" s="248" customFormat="1" ht="15" customHeight="1" x14ac:dyDescent="0.25">
      <c r="A6" s="369"/>
      <c r="B6" s="388" t="s">
        <v>99</v>
      </c>
      <c r="C6" s="832"/>
      <c r="D6" s="832"/>
      <c r="E6" s="832"/>
      <c r="F6" s="388"/>
      <c r="G6" s="832"/>
      <c r="H6" s="832"/>
      <c r="I6" s="832"/>
      <c r="J6" s="831"/>
      <c r="K6" s="832"/>
      <c r="L6" s="832"/>
      <c r="M6" s="832"/>
      <c r="N6" s="831"/>
      <c r="O6" s="832"/>
      <c r="P6" s="832"/>
      <c r="Q6" s="832"/>
      <c r="R6" s="832"/>
      <c r="S6" s="832"/>
      <c r="T6" s="832"/>
      <c r="U6" s="832"/>
      <c r="V6" s="369"/>
    </row>
    <row r="7" spans="1:22" ht="15" customHeight="1" x14ac:dyDescent="0.25">
      <c r="A7" s="384"/>
      <c r="B7" s="389" t="s">
        <v>465</v>
      </c>
      <c r="C7" s="833" t="s">
        <v>1</v>
      </c>
      <c r="D7" s="965">
        <v>5.3</v>
      </c>
      <c r="E7" s="1181">
        <v>3.0000000000000001E-3</v>
      </c>
      <c r="F7" s="395"/>
      <c r="G7" s="833" t="s">
        <v>1</v>
      </c>
      <c r="H7" s="965">
        <v>11.8</v>
      </c>
      <c r="I7" s="743">
        <v>6.0000000000000001E-3</v>
      </c>
      <c r="J7" s="831"/>
      <c r="K7" s="833" t="s">
        <v>1</v>
      </c>
      <c r="L7" s="965">
        <v>14.5</v>
      </c>
      <c r="M7" s="743">
        <v>7.0000000000000001E-3</v>
      </c>
      <c r="N7" s="831"/>
      <c r="O7" s="833" t="s">
        <v>1</v>
      </c>
      <c r="P7" s="965">
        <v>17.3</v>
      </c>
      <c r="Q7" s="743">
        <v>8.9999999999999993E-3</v>
      </c>
      <c r="R7" s="834"/>
      <c r="S7" s="833" t="s">
        <v>1</v>
      </c>
      <c r="T7" s="965">
        <v>20.6</v>
      </c>
      <c r="U7" s="743">
        <v>1.0999999999999999E-2</v>
      </c>
      <c r="V7" s="384"/>
    </row>
    <row r="8" spans="1:22" s="384" customFormat="1" ht="15" customHeight="1" x14ac:dyDescent="0.25">
      <c r="B8" s="395" t="s">
        <v>483</v>
      </c>
      <c r="C8" s="833"/>
      <c r="D8" s="965">
        <v>14.5</v>
      </c>
      <c r="E8" s="1181">
        <v>8.0000000000000002E-3</v>
      </c>
      <c r="F8" s="395"/>
      <c r="G8" s="833"/>
      <c r="H8" s="965">
        <v>14.7</v>
      </c>
      <c r="I8" s="743">
        <v>7.0000000000000001E-3</v>
      </c>
      <c r="J8" s="831"/>
      <c r="K8" s="833"/>
      <c r="L8" s="965">
        <v>10.8</v>
      </c>
      <c r="M8" s="743">
        <v>5.0000000000000001E-3</v>
      </c>
      <c r="N8" s="831"/>
      <c r="O8" s="833"/>
      <c r="P8" s="965">
        <v>11.4</v>
      </c>
      <c r="Q8" s="743">
        <v>6.0000000000000001E-3</v>
      </c>
      <c r="R8" s="822"/>
      <c r="S8" s="833"/>
      <c r="T8" s="965">
        <v>11.4</v>
      </c>
      <c r="U8" s="743">
        <v>6.0000000000000001E-3</v>
      </c>
    </row>
    <row r="9" spans="1:22" ht="15" customHeight="1" x14ac:dyDescent="0.25">
      <c r="A9" s="384"/>
      <c r="B9" s="390" t="s">
        <v>102</v>
      </c>
      <c r="C9" s="835"/>
      <c r="D9" s="965">
        <v>305.5</v>
      </c>
      <c r="E9" s="1181">
        <v>0.16600000000000001</v>
      </c>
      <c r="F9" s="396"/>
      <c r="G9" s="835"/>
      <c r="H9" s="965">
        <v>416.4</v>
      </c>
      <c r="I9" s="743">
        <v>0.20499999999999999</v>
      </c>
      <c r="J9" s="831"/>
      <c r="K9" s="835"/>
      <c r="L9" s="965">
        <v>450.4</v>
      </c>
      <c r="M9" s="743">
        <v>0.224</v>
      </c>
      <c r="N9" s="831"/>
      <c r="O9" s="835"/>
      <c r="P9" s="965">
        <v>384.6</v>
      </c>
      <c r="Q9" s="743">
        <v>0.19700000000000001</v>
      </c>
      <c r="R9" s="823"/>
      <c r="S9" s="835"/>
      <c r="T9" s="965">
        <v>393.3</v>
      </c>
      <c r="U9" s="743">
        <v>0.2</v>
      </c>
      <c r="V9" s="384"/>
    </row>
    <row r="10" spans="1:22" ht="15" customHeight="1" x14ac:dyDescent="0.25">
      <c r="A10" s="384"/>
      <c r="B10" s="390" t="s">
        <v>155</v>
      </c>
      <c r="C10" s="835"/>
      <c r="D10" s="965">
        <v>66.599999999999994</v>
      </c>
      <c r="E10" s="1181">
        <v>3.5999999999999997E-2</v>
      </c>
      <c r="F10" s="396"/>
      <c r="G10" s="835"/>
      <c r="H10" s="965">
        <v>67.5</v>
      </c>
      <c r="I10" s="743">
        <v>3.3000000000000002E-2</v>
      </c>
      <c r="J10" s="831"/>
      <c r="K10" s="835"/>
      <c r="L10" s="965">
        <v>61.6</v>
      </c>
      <c r="M10" s="743">
        <v>0.03</v>
      </c>
      <c r="N10" s="831"/>
      <c r="O10" s="835"/>
      <c r="P10" s="965">
        <v>62.1</v>
      </c>
      <c r="Q10" s="743">
        <v>3.2000000000000001E-2</v>
      </c>
      <c r="R10" s="823"/>
      <c r="S10" s="835"/>
      <c r="T10" s="965">
        <v>65.400000000000006</v>
      </c>
      <c r="U10" s="743">
        <v>3.3000000000000002E-2</v>
      </c>
      <c r="V10" s="384"/>
    </row>
    <row r="11" spans="1:22" s="315" customFormat="1" ht="15" customHeight="1" x14ac:dyDescent="0.25">
      <c r="A11" s="384"/>
      <c r="B11" s="390" t="s">
        <v>262</v>
      </c>
      <c r="C11" s="836"/>
      <c r="D11" s="965">
        <v>1.1000000000000001</v>
      </c>
      <c r="E11" s="1181">
        <v>1E-3</v>
      </c>
      <c r="F11" s="396"/>
      <c r="G11" s="836"/>
      <c r="H11" s="965">
        <v>4</v>
      </c>
      <c r="I11" s="743">
        <v>2E-3</v>
      </c>
      <c r="J11" s="831"/>
      <c r="K11" s="836"/>
      <c r="L11" s="965">
        <v>4.0999999999999996</v>
      </c>
      <c r="M11" s="743">
        <v>2E-3</v>
      </c>
      <c r="N11" s="831"/>
      <c r="O11" s="836"/>
      <c r="P11" s="965">
        <v>5.3</v>
      </c>
      <c r="Q11" s="743">
        <v>3.0000000000000001E-3</v>
      </c>
      <c r="R11" s="823"/>
      <c r="S11" s="836"/>
      <c r="T11" s="965">
        <v>5.2</v>
      </c>
      <c r="U11" s="743">
        <v>3.0000000000000001E-3</v>
      </c>
      <c r="V11" s="384"/>
    </row>
    <row r="12" spans="1:22" ht="15" customHeight="1" x14ac:dyDescent="0.25">
      <c r="A12" s="384"/>
      <c r="B12" s="390" t="s">
        <v>140</v>
      </c>
      <c r="C12" s="833"/>
      <c r="D12" s="965">
        <v>81.900000000000006</v>
      </c>
      <c r="E12" s="1181">
        <v>4.3999999999999997E-2</v>
      </c>
      <c r="F12" s="396"/>
      <c r="G12" s="833"/>
      <c r="H12" s="965">
        <v>84.5</v>
      </c>
      <c r="I12" s="743">
        <v>4.2000000000000003E-2</v>
      </c>
      <c r="J12" s="831"/>
      <c r="K12" s="833"/>
      <c r="L12" s="965">
        <v>3.9</v>
      </c>
      <c r="M12" s="743">
        <v>2E-3</v>
      </c>
      <c r="N12" s="831"/>
      <c r="O12" s="833"/>
      <c r="P12" s="965">
        <v>4.9000000000000004</v>
      </c>
      <c r="Q12" s="743">
        <v>3.0000000000000001E-3</v>
      </c>
      <c r="R12" s="823"/>
      <c r="S12" s="833"/>
      <c r="T12" s="965">
        <v>3.9</v>
      </c>
      <c r="U12" s="743">
        <v>2E-3</v>
      </c>
      <c r="V12" s="384"/>
    </row>
    <row r="13" spans="1:22" s="315" customFormat="1" ht="15" customHeight="1" x14ac:dyDescent="0.25">
      <c r="A13" s="384"/>
      <c r="B13" s="390" t="s">
        <v>101</v>
      </c>
      <c r="C13" s="833"/>
      <c r="D13" s="965">
        <v>110.2</v>
      </c>
      <c r="E13" s="1181">
        <v>0.06</v>
      </c>
      <c r="F13" s="396"/>
      <c r="G13" s="833"/>
      <c r="H13" s="965">
        <v>116.6</v>
      </c>
      <c r="I13" s="743">
        <v>5.8000000000000003E-2</v>
      </c>
      <c r="J13" s="831"/>
      <c r="K13" s="833"/>
      <c r="L13" s="965">
        <v>121.2</v>
      </c>
      <c r="M13" s="743">
        <v>0.06</v>
      </c>
      <c r="N13" s="831"/>
      <c r="O13" s="833"/>
      <c r="P13" s="965">
        <v>111.9</v>
      </c>
      <c r="Q13" s="743">
        <v>5.7000000000000002E-2</v>
      </c>
      <c r="R13" s="823"/>
      <c r="S13" s="833"/>
      <c r="T13" s="965">
        <v>113.9</v>
      </c>
      <c r="U13" s="743">
        <v>5.8000000000000003E-2</v>
      </c>
      <c r="V13" s="384"/>
    </row>
    <row r="14" spans="1:22" ht="15" customHeight="1" x14ac:dyDescent="0.25">
      <c r="A14" s="384"/>
      <c r="B14" s="390" t="s">
        <v>141</v>
      </c>
      <c r="C14" s="833"/>
      <c r="D14" s="965">
        <v>118.3</v>
      </c>
      <c r="E14" s="1181">
        <v>6.4000000000000001E-2</v>
      </c>
      <c r="F14" s="396"/>
      <c r="G14" s="833"/>
      <c r="H14" s="965">
        <v>158.4</v>
      </c>
      <c r="I14" s="743">
        <v>7.8E-2</v>
      </c>
      <c r="J14" s="831"/>
      <c r="K14" s="833"/>
      <c r="L14" s="965">
        <v>161.6</v>
      </c>
      <c r="M14" s="743">
        <v>0.08</v>
      </c>
      <c r="N14" s="831"/>
      <c r="O14" s="833"/>
      <c r="P14" s="965">
        <v>151.1</v>
      </c>
      <c r="Q14" s="743">
        <v>7.6999999999999999E-2</v>
      </c>
      <c r="R14" s="823"/>
      <c r="S14" s="833"/>
      <c r="T14" s="965">
        <v>143.80000000000001</v>
      </c>
      <c r="U14" s="743">
        <v>7.2999999999999995E-2</v>
      </c>
      <c r="V14" s="384"/>
    </row>
    <row r="15" spans="1:22" ht="15" customHeight="1" x14ac:dyDescent="0.25">
      <c r="A15" s="384"/>
      <c r="B15" s="390" t="s">
        <v>142</v>
      </c>
      <c r="C15" s="833"/>
      <c r="D15" s="965">
        <v>14.3</v>
      </c>
      <c r="E15" s="1181">
        <v>8.0000000000000002E-3</v>
      </c>
      <c r="F15" s="396"/>
      <c r="G15" s="833"/>
      <c r="H15" s="965">
        <v>15.8</v>
      </c>
      <c r="I15" s="743">
        <v>8.0000000000000002E-3</v>
      </c>
      <c r="J15" s="831"/>
      <c r="K15" s="833"/>
      <c r="L15" s="965">
        <v>17</v>
      </c>
      <c r="M15" s="743">
        <v>8.0000000000000002E-3</v>
      </c>
      <c r="N15" s="831"/>
      <c r="O15" s="833"/>
      <c r="P15" s="965">
        <v>18.5</v>
      </c>
      <c r="Q15" s="743">
        <v>8.9999999999999993E-3</v>
      </c>
      <c r="R15" s="823"/>
      <c r="S15" s="833"/>
      <c r="T15" s="965">
        <v>21.8</v>
      </c>
      <c r="U15" s="743">
        <v>1.0999999999999999E-2</v>
      </c>
      <c r="V15" s="384"/>
    </row>
    <row r="16" spans="1:22" s="315" customFormat="1" ht="15" customHeight="1" x14ac:dyDescent="0.25">
      <c r="A16" s="384"/>
      <c r="B16" s="390" t="s">
        <v>253</v>
      </c>
      <c r="C16" s="833"/>
      <c r="D16" s="965">
        <v>9.6</v>
      </c>
      <c r="E16" s="1181">
        <v>5.0000000000000001E-3</v>
      </c>
      <c r="F16" s="396"/>
      <c r="G16" s="833"/>
      <c r="H16" s="965">
        <v>13.4</v>
      </c>
      <c r="I16" s="743">
        <v>7.0000000000000001E-3</v>
      </c>
      <c r="J16" s="831"/>
      <c r="K16" s="833"/>
      <c r="L16" s="965">
        <v>16.8</v>
      </c>
      <c r="M16" s="743">
        <v>8.0000000000000002E-3</v>
      </c>
      <c r="N16" s="831"/>
      <c r="O16" s="833"/>
      <c r="P16" s="965">
        <v>18.2</v>
      </c>
      <c r="Q16" s="743">
        <v>8.9999999999999993E-3</v>
      </c>
      <c r="R16" s="823"/>
      <c r="S16" s="833"/>
      <c r="T16" s="965">
        <v>28.8</v>
      </c>
      <c r="U16" s="743">
        <v>1.4999999999999999E-2</v>
      </c>
      <c r="V16" s="384"/>
    </row>
    <row r="17" spans="1:22" s="384" customFormat="1" ht="15" customHeight="1" x14ac:dyDescent="0.25">
      <c r="B17" s="396" t="s">
        <v>295</v>
      </c>
      <c r="C17" s="833"/>
      <c r="D17" s="965">
        <v>121.6</v>
      </c>
      <c r="E17" s="1181">
        <v>6.6000000000000003E-2</v>
      </c>
      <c r="F17" s="396"/>
      <c r="G17" s="833"/>
      <c r="H17" s="965">
        <v>118.2</v>
      </c>
      <c r="I17" s="743">
        <v>5.8000000000000003E-2</v>
      </c>
      <c r="J17" s="831"/>
      <c r="K17" s="833"/>
      <c r="L17" s="965">
        <v>119.3</v>
      </c>
      <c r="M17" s="743">
        <v>5.8999999999999997E-2</v>
      </c>
      <c r="N17" s="831"/>
      <c r="O17" s="833"/>
      <c r="P17" s="965">
        <v>114.4</v>
      </c>
      <c r="Q17" s="743">
        <v>5.8999999999999997E-2</v>
      </c>
      <c r="R17" s="823"/>
      <c r="S17" s="833"/>
      <c r="T17" s="965">
        <v>115</v>
      </c>
      <c r="U17" s="743">
        <v>5.8999999999999997E-2</v>
      </c>
    </row>
    <row r="18" spans="1:22" ht="15" customHeight="1" x14ac:dyDescent="0.25">
      <c r="A18" s="384"/>
      <c r="B18" s="390" t="s">
        <v>375</v>
      </c>
      <c r="C18" s="833"/>
      <c r="D18" s="1272">
        <v>597.29999999999995</v>
      </c>
      <c r="E18" s="1181">
        <v>0.32500000000000001</v>
      </c>
      <c r="F18" s="396"/>
      <c r="G18" s="833"/>
      <c r="H18" s="1272">
        <v>623.70000000000005</v>
      </c>
      <c r="I18" s="743">
        <v>0.307</v>
      </c>
      <c r="J18" s="831"/>
      <c r="K18" s="833"/>
      <c r="L18" s="1272">
        <v>626.5</v>
      </c>
      <c r="M18" s="743">
        <v>0.311</v>
      </c>
      <c r="N18" s="831"/>
      <c r="O18" s="833"/>
      <c r="P18" s="1272">
        <v>684</v>
      </c>
      <c r="Q18" s="743">
        <v>0.34899999999999998</v>
      </c>
      <c r="R18" s="823"/>
      <c r="S18" s="833"/>
      <c r="T18" s="1272">
        <v>653.79999999999995</v>
      </c>
      <c r="U18" s="825">
        <v>0.33200000000000002</v>
      </c>
      <c r="V18" s="384"/>
    </row>
    <row r="19" spans="1:22" s="248" customFormat="1" ht="15" customHeight="1" x14ac:dyDescent="0.25">
      <c r="A19" s="369"/>
      <c r="B19" s="398" t="s">
        <v>484</v>
      </c>
      <c r="C19" s="837"/>
      <c r="D19" s="978">
        <v>1446.2</v>
      </c>
      <c r="E19" s="838">
        <v>0.78600000000000003</v>
      </c>
      <c r="F19" s="398"/>
      <c r="G19" s="837"/>
      <c r="H19" s="978">
        <v>1645</v>
      </c>
      <c r="I19" s="838">
        <v>0.81100000000000005</v>
      </c>
      <c r="J19" s="831"/>
      <c r="K19" s="837"/>
      <c r="L19" s="978">
        <v>1607.7</v>
      </c>
      <c r="M19" s="838">
        <v>0.79600000000000004</v>
      </c>
      <c r="N19" s="831"/>
      <c r="O19" s="837"/>
      <c r="P19" s="978">
        <v>1583.7</v>
      </c>
      <c r="Q19" s="838">
        <v>0.81</v>
      </c>
      <c r="R19" s="826"/>
      <c r="S19" s="837"/>
      <c r="T19" s="978">
        <v>1576.9</v>
      </c>
      <c r="U19" s="828">
        <v>0.80300000000000005</v>
      </c>
      <c r="V19" s="369"/>
    </row>
    <row r="20" spans="1:22" ht="15" customHeight="1" x14ac:dyDescent="0.25">
      <c r="A20" s="384"/>
      <c r="B20" s="391"/>
      <c r="C20" s="833"/>
      <c r="D20" s="1273"/>
      <c r="E20" s="839"/>
      <c r="F20" s="397"/>
      <c r="G20" s="833"/>
      <c r="H20" s="1273"/>
      <c r="I20" s="839"/>
      <c r="J20" s="831"/>
      <c r="K20" s="833"/>
      <c r="L20" s="1273"/>
      <c r="M20" s="839"/>
      <c r="N20" s="831"/>
      <c r="O20" s="833"/>
      <c r="P20" s="1273"/>
      <c r="Q20" s="839"/>
      <c r="R20" s="829"/>
      <c r="S20" s="833"/>
      <c r="T20" s="1273"/>
      <c r="U20" s="839"/>
      <c r="V20" s="384"/>
    </row>
    <row r="21" spans="1:22" ht="15.75" x14ac:dyDescent="0.25">
      <c r="A21" s="384"/>
      <c r="B21" s="415" t="s">
        <v>474</v>
      </c>
      <c r="C21" s="833"/>
      <c r="D21" s="965">
        <v>51.6</v>
      </c>
      <c r="E21" s="1181">
        <v>2.8000000000000001E-2</v>
      </c>
      <c r="F21" s="415"/>
      <c r="G21" s="833"/>
      <c r="H21" s="965">
        <v>25.4</v>
      </c>
      <c r="I21" s="743">
        <v>1.2999999999999999E-2</v>
      </c>
      <c r="J21" s="831"/>
      <c r="K21" s="833"/>
      <c r="L21" s="965">
        <v>24.8</v>
      </c>
      <c r="M21" s="743">
        <v>1.2E-2</v>
      </c>
      <c r="N21" s="831"/>
      <c r="O21" s="833"/>
      <c r="P21" s="965">
        <v>24.7</v>
      </c>
      <c r="Q21" s="743">
        <v>1.2999999999999999E-2</v>
      </c>
      <c r="R21" s="840"/>
      <c r="S21" s="833"/>
      <c r="T21" s="965">
        <v>24.8</v>
      </c>
      <c r="U21" s="743">
        <v>1.2999999999999999E-2</v>
      </c>
      <c r="V21" s="384"/>
    </row>
    <row r="22" spans="1:22" s="384" customFormat="1" ht="15.75" x14ac:dyDescent="0.25">
      <c r="B22" s="397" t="s">
        <v>376</v>
      </c>
      <c r="C22" s="833"/>
      <c r="D22" s="965">
        <v>21.2</v>
      </c>
      <c r="E22" s="1181">
        <v>1.2E-2</v>
      </c>
      <c r="F22" s="397"/>
      <c r="G22" s="833"/>
      <c r="H22" s="965">
        <v>35.4</v>
      </c>
      <c r="I22" s="743">
        <v>1.7000000000000001E-2</v>
      </c>
      <c r="J22" s="831"/>
      <c r="K22" s="833"/>
      <c r="L22" s="965">
        <v>14.8</v>
      </c>
      <c r="M22" s="743">
        <v>7.0000000000000001E-3</v>
      </c>
      <c r="N22" s="831"/>
      <c r="O22" s="833"/>
      <c r="P22" s="965">
        <v>14.8</v>
      </c>
      <c r="Q22" s="743">
        <v>8.0000000000000002E-3</v>
      </c>
      <c r="R22" s="829"/>
      <c r="S22" s="833"/>
      <c r="T22" s="965">
        <v>15.6</v>
      </c>
      <c r="U22" s="743">
        <v>8.0000000000000002E-3</v>
      </c>
    </row>
    <row r="23" spans="1:22" s="384" customFormat="1" ht="15.75" x14ac:dyDescent="0.25">
      <c r="B23" s="397" t="s">
        <v>378</v>
      </c>
      <c r="C23" s="833"/>
      <c r="D23" s="965">
        <v>129.4</v>
      </c>
      <c r="E23" s="1181">
        <v>7.0000000000000007E-2</v>
      </c>
      <c r="F23" s="397"/>
      <c r="G23" s="833"/>
      <c r="H23" s="965">
        <v>137.1</v>
      </c>
      <c r="I23" s="743">
        <v>6.8000000000000005E-2</v>
      </c>
      <c r="J23" s="831"/>
      <c r="K23" s="833"/>
      <c r="L23" s="965">
        <v>137.4</v>
      </c>
      <c r="M23" s="743">
        <v>6.8000000000000005E-2</v>
      </c>
      <c r="N23" s="831"/>
      <c r="O23" s="833"/>
      <c r="P23" s="965">
        <v>148.80000000000001</v>
      </c>
      <c r="Q23" s="743">
        <v>7.5999999999999998E-2</v>
      </c>
      <c r="R23" s="829"/>
      <c r="S23" s="833"/>
      <c r="T23" s="965">
        <v>156</v>
      </c>
      <c r="U23" s="743">
        <v>0.08</v>
      </c>
    </row>
    <row r="24" spans="1:22" s="384" customFormat="1" ht="15" customHeight="1" x14ac:dyDescent="0.25">
      <c r="B24" s="397" t="s">
        <v>254</v>
      </c>
      <c r="C24" s="833"/>
      <c r="D24" s="965">
        <v>0</v>
      </c>
      <c r="E24" s="841">
        <v>0</v>
      </c>
      <c r="F24" s="397"/>
      <c r="G24" s="833"/>
      <c r="H24" s="965">
        <v>0</v>
      </c>
      <c r="I24" s="841">
        <v>0</v>
      </c>
      <c r="J24" s="831"/>
      <c r="K24" s="833"/>
      <c r="L24" s="965">
        <v>0.1</v>
      </c>
      <c r="M24" s="841">
        <v>0</v>
      </c>
      <c r="N24" s="831"/>
      <c r="O24" s="833"/>
      <c r="P24" s="965">
        <v>-0.3</v>
      </c>
      <c r="Q24" s="841">
        <v>0</v>
      </c>
      <c r="R24" s="829"/>
      <c r="S24" s="833"/>
      <c r="T24" s="965">
        <v>0</v>
      </c>
      <c r="U24" s="841">
        <v>0</v>
      </c>
    </row>
    <row r="25" spans="1:22" ht="15" customHeight="1" x14ac:dyDescent="0.25">
      <c r="A25" s="384"/>
      <c r="B25" s="390" t="s">
        <v>255</v>
      </c>
      <c r="C25" s="842"/>
      <c r="D25" s="965">
        <v>192.1</v>
      </c>
      <c r="E25" s="1181">
        <v>0.104</v>
      </c>
      <c r="F25" s="396"/>
      <c r="G25" s="842"/>
      <c r="H25" s="965">
        <v>184.8</v>
      </c>
      <c r="I25" s="743">
        <v>9.0999999999999998E-2</v>
      </c>
      <c r="J25" s="831"/>
      <c r="K25" s="842"/>
      <c r="L25" s="965">
        <v>235.2</v>
      </c>
      <c r="M25" s="743">
        <v>0.11700000000000001</v>
      </c>
      <c r="N25" s="831"/>
      <c r="O25" s="842"/>
      <c r="P25" s="965">
        <v>182.2</v>
      </c>
      <c r="Q25" s="743">
        <v>9.2999999999999999E-2</v>
      </c>
      <c r="R25" s="823"/>
      <c r="S25" s="842"/>
      <c r="T25" s="965">
        <v>187.5</v>
      </c>
      <c r="U25" s="743">
        <v>9.6000000000000002E-2</v>
      </c>
      <c r="V25" s="384"/>
    </row>
    <row r="26" spans="1:22" s="315" customFormat="1" ht="15" customHeight="1" thickBot="1" x14ac:dyDescent="0.3">
      <c r="A26" s="384"/>
      <c r="B26" s="398" t="s">
        <v>100</v>
      </c>
      <c r="C26" s="843" t="s">
        <v>1</v>
      </c>
      <c r="D26" s="980">
        <v>1840.5</v>
      </c>
      <c r="E26" s="830">
        <v>1</v>
      </c>
      <c r="F26" s="398"/>
      <c r="G26" s="843" t="s">
        <v>1</v>
      </c>
      <c r="H26" s="980">
        <v>2027.7</v>
      </c>
      <c r="I26" s="830">
        <v>1</v>
      </c>
      <c r="J26" s="831"/>
      <c r="K26" s="843" t="s">
        <v>1</v>
      </c>
      <c r="L26" s="980">
        <v>2020</v>
      </c>
      <c r="M26" s="830">
        <v>1</v>
      </c>
      <c r="N26" s="831"/>
      <c r="O26" s="843" t="s">
        <v>1</v>
      </c>
      <c r="P26" s="980">
        <v>1953.9</v>
      </c>
      <c r="Q26" s="830">
        <v>1</v>
      </c>
      <c r="R26" s="826"/>
      <c r="S26" s="843" t="s">
        <v>1</v>
      </c>
      <c r="T26" s="980">
        <v>1960.8</v>
      </c>
      <c r="U26" s="830">
        <v>1</v>
      </c>
      <c r="V26" s="384"/>
    </row>
    <row r="27" spans="1:22" ht="15" customHeight="1" x14ac:dyDescent="0.25">
      <c r="A27" s="384"/>
      <c r="B27" s="386"/>
      <c r="C27" s="833"/>
      <c r="D27" s="965"/>
      <c r="E27" s="844"/>
      <c r="F27" s="386"/>
      <c r="G27" s="833"/>
      <c r="H27" s="965"/>
      <c r="I27" s="844"/>
      <c r="J27" s="831"/>
      <c r="K27" s="833"/>
      <c r="L27" s="965"/>
      <c r="M27" s="844"/>
      <c r="N27" s="831"/>
      <c r="O27" s="833"/>
      <c r="P27" s="965"/>
      <c r="Q27" s="844"/>
      <c r="R27" s="835"/>
      <c r="S27" s="833"/>
      <c r="T27" s="965"/>
      <c r="U27" s="844"/>
      <c r="V27" s="384"/>
    </row>
    <row r="28" spans="1:22" ht="15" customHeight="1" x14ac:dyDescent="0.25">
      <c r="A28" s="384"/>
      <c r="B28" s="388" t="s">
        <v>485</v>
      </c>
      <c r="C28" s="833"/>
      <c r="D28" s="965"/>
      <c r="E28" s="844"/>
      <c r="F28" s="388"/>
      <c r="G28" s="833"/>
      <c r="H28" s="965"/>
      <c r="I28" s="844"/>
      <c r="J28" s="831"/>
      <c r="K28" s="833"/>
      <c r="L28" s="965"/>
      <c r="M28" s="844"/>
      <c r="N28" s="831"/>
      <c r="O28" s="833"/>
      <c r="P28" s="965"/>
      <c r="Q28" s="844"/>
      <c r="R28" s="832"/>
      <c r="S28" s="833"/>
      <c r="T28" s="965"/>
      <c r="U28" s="844"/>
      <c r="V28" s="384"/>
    </row>
    <row r="29" spans="1:22" ht="15" customHeight="1" x14ac:dyDescent="0.25">
      <c r="A29" s="384"/>
      <c r="B29" s="387" t="s">
        <v>5</v>
      </c>
      <c r="C29" s="833"/>
      <c r="D29" s="965">
        <v>169.2</v>
      </c>
      <c r="E29" s="1181">
        <v>0.11700000000000001</v>
      </c>
      <c r="F29" s="387"/>
      <c r="G29" s="833"/>
      <c r="H29" s="965">
        <v>175.3</v>
      </c>
      <c r="I29" s="743">
        <v>0.107</v>
      </c>
      <c r="J29" s="831"/>
      <c r="K29" s="833"/>
      <c r="L29" s="965">
        <v>179.9</v>
      </c>
      <c r="M29" s="743">
        <v>0.112</v>
      </c>
      <c r="N29" s="831"/>
      <c r="O29" s="833"/>
      <c r="P29" s="965">
        <v>184.1</v>
      </c>
      <c r="Q29" s="743">
        <v>0.11600000000000001</v>
      </c>
      <c r="R29" s="845"/>
      <c r="S29" s="833"/>
      <c r="T29" s="965">
        <v>215.4</v>
      </c>
      <c r="U29" s="743">
        <v>0.13700000000000001</v>
      </c>
      <c r="V29" s="384"/>
    </row>
    <row r="30" spans="1:22" ht="15" customHeight="1" x14ac:dyDescent="0.25">
      <c r="A30" s="384"/>
      <c r="B30" s="387" t="s">
        <v>6</v>
      </c>
      <c r="C30" s="833"/>
      <c r="D30" s="965">
        <v>659.2</v>
      </c>
      <c r="E30" s="1181">
        <v>0.45600000000000002</v>
      </c>
      <c r="F30" s="387"/>
      <c r="G30" s="833"/>
      <c r="H30" s="965">
        <v>826.2</v>
      </c>
      <c r="I30" s="743">
        <v>0.502</v>
      </c>
      <c r="J30" s="831"/>
      <c r="K30" s="833"/>
      <c r="L30" s="965">
        <v>778.7</v>
      </c>
      <c r="M30" s="743">
        <v>0.48399999999999999</v>
      </c>
      <c r="N30" s="831"/>
      <c r="O30" s="833"/>
      <c r="P30" s="965">
        <v>716</v>
      </c>
      <c r="Q30" s="743">
        <v>0.45200000000000001</v>
      </c>
      <c r="R30" s="845"/>
      <c r="S30" s="833"/>
      <c r="T30" s="965">
        <v>722.6</v>
      </c>
      <c r="U30" s="743">
        <v>0.45800000000000002</v>
      </c>
      <c r="V30" s="384"/>
    </row>
    <row r="31" spans="1:22" ht="15" customHeight="1" x14ac:dyDescent="0.25">
      <c r="A31" s="384"/>
      <c r="B31" s="387" t="s">
        <v>7</v>
      </c>
      <c r="C31" s="833"/>
      <c r="D31" s="965">
        <v>273.39999999999998</v>
      </c>
      <c r="E31" s="1181">
        <v>0.189</v>
      </c>
      <c r="F31" s="387"/>
      <c r="G31" s="833"/>
      <c r="H31" s="965">
        <v>287.2</v>
      </c>
      <c r="I31" s="743">
        <v>0.17399999999999999</v>
      </c>
      <c r="J31" s="831"/>
      <c r="K31" s="833"/>
      <c r="L31" s="965">
        <v>305.2</v>
      </c>
      <c r="M31" s="743">
        <v>0.19</v>
      </c>
      <c r="N31" s="831"/>
      <c r="O31" s="833"/>
      <c r="P31" s="965">
        <v>325.60000000000002</v>
      </c>
      <c r="Q31" s="743">
        <v>0.20599999999999999</v>
      </c>
      <c r="R31" s="845"/>
      <c r="S31" s="833"/>
      <c r="T31" s="965">
        <v>295.7</v>
      </c>
      <c r="U31" s="743">
        <v>0.188</v>
      </c>
      <c r="V31" s="384"/>
    </row>
    <row r="32" spans="1:22" ht="15" customHeight="1" x14ac:dyDescent="0.25">
      <c r="A32" s="384"/>
      <c r="B32" s="387" t="s">
        <v>8</v>
      </c>
      <c r="C32" s="833"/>
      <c r="D32" s="965">
        <v>229.4</v>
      </c>
      <c r="E32" s="1181">
        <v>0.158</v>
      </c>
      <c r="F32" s="387"/>
      <c r="G32" s="833"/>
      <c r="H32" s="965">
        <v>246.7</v>
      </c>
      <c r="I32" s="743">
        <v>0.15</v>
      </c>
      <c r="J32" s="831"/>
      <c r="K32" s="833"/>
      <c r="L32" s="965">
        <v>234.5</v>
      </c>
      <c r="M32" s="743">
        <v>0.14599999999999999</v>
      </c>
      <c r="N32" s="831"/>
      <c r="O32" s="833"/>
      <c r="P32" s="965">
        <v>245.1</v>
      </c>
      <c r="Q32" s="743">
        <v>0.155</v>
      </c>
      <c r="R32" s="845"/>
      <c r="S32" s="833"/>
      <c r="T32" s="965">
        <v>230.7</v>
      </c>
      <c r="U32" s="743">
        <v>0.14599999999999999</v>
      </c>
      <c r="V32" s="384"/>
    </row>
    <row r="33" spans="1:22" ht="15" customHeight="1" x14ac:dyDescent="0.25">
      <c r="A33" s="384"/>
      <c r="B33" s="387" t="s">
        <v>103</v>
      </c>
      <c r="C33" s="833"/>
      <c r="D33" s="965">
        <v>115</v>
      </c>
      <c r="E33" s="1181">
        <v>0.08</v>
      </c>
      <c r="F33" s="387"/>
      <c r="G33" s="833"/>
      <c r="H33" s="965">
        <v>109.6</v>
      </c>
      <c r="I33" s="743">
        <v>6.7000000000000004E-2</v>
      </c>
      <c r="J33" s="831"/>
      <c r="K33" s="833"/>
      <c r="L33" s="965">
        <v>109.4</v>
      </c>
      <c r="M33" s="743">
        <v>6.8000000000000005E-2</v>
      </c>
      <c r="N33" s="831"/>
      <c r="O33" s="833"/>
      <c r="P33" s="965">
        <v>112.9</v>
      </c>
      <c r="Q33" s="743">
        <v>7.0999999999999994E-2</v>
      </c>
      <c r="R33" s="845"/>
      <c r="S33" s="833"/>
      <c r="T33" s="965">
        <v>112.5</v>
      </c>
      <c r="U33" s="743">
        <v>7.0999999999999994E-2</v>
      </c>
      <c r="V33" s="384"/>
    </row>
    <row r="34" spans="1:22" s="322" customFormat="1" ht="15" customHeight="1" thickBot="1" x14ac:dyDescent="0.3">
      <c r="A34" s="369"/>
      <c r="B34" s="388"/>
      <c r="C34" s="843" t="s">
        <v>1</v>
      </c>
      <c r="D34" s="980">
        <v>1446.2</v>
      </c>
      <c r="E34" s="830">
        <v>1</v>
      </c>
      <c r="F34" s="388"/>
      <c r="G34" s="843" t="s">
        <v>1</v>
      </c>
      <c r="H34" s="980">
        <v>1645</v>
      </c>
      <c r="I34" s="830">
        <v>1</v>
      </c>
      <c r="J34" s="831"/>
      <c r="K34" s="843" t="s">
        <v>1</v>
      </c>
      <c r="L34" s="980">
        <v>1607.7</v>
      </c>
      <c r="M34" s="830">
        <v>1</v>
      </c>
      <c r="N34" s="831"/>
      <c r="O34" s="843" t="s">
        <v>1</v>
      </c>
      <c r="P34" s="980">
        <v>1583.7</v>
      </c>
      <c r="Q34" s="830">
        <v>1</v>
      </c>
      <c r="R34" s="832"/>
      <c r="S34" s="843" t="s">
        <v>1</v>
      </c>
      <c r="T34" s="980">
        <v>1576.9</v>
      </c>
      <c r="U34" s="830">
        <v>1</v>
      </c>
      <c r="V34" s="369"/>
    </row>
    <row r="35" spans="1:22" ht="15" customHeight="1" x14ac:dyDescent="0.25">
      <c r="A35" s="384"/>
      <c r="B35" s="386"/>
      <c r="C35" s="833"/>
      <c r="D35" s="965"/>
      <c r="E35" s="844"/>
      <c r="F35" s="386"/>
      <c r="G35" s="833"/>
      <c r="H35" s="965"/>
      <c r="I35" s="844"/>
      <c r="J35" s="831"/>
      <c r="K35" s="833"/>
      <c r="L35" s="965"/>
      <c r="M35" s="844"/>
      <c r="N35" s="831"/>
      <c r="O35" s="833"/>
      <c r="P35" s="965"/>
      <c r="Q35" s="844"/>
      <c r="R35" s="835"/>
      <c r="S35" s="833"/>
      <c r="T35" s="965"/>
      <c r="U35" s="844"/>
      <c r="V35" s="384"/>
    </row>
    <row r="36" spans="1:22" ht="15" customHeight="1" x14ac:dyDescent="0.25">
      <c r="A36" s="384"/>
      <c r="B36" s="388" t="s">
        <v>475</v>
      </c>
      <c r="C36" s="833"/>
      <c r="D36" s="965"/>
      <c r="E36" s="844"/>
      <c r="F36" s="388"/>
      <c r="G36" s="833"/>
      <c r="H36" s="965"/>
      <c r="I36" s="844"/>
      <c r="J36" s="831"/>
      <c r="K36" s="833"/>
      <c r="L36" s="965"/>
      <c r="M36" s="844"/>
      <c r="N36" s="831"/>
      <c r="O36" s="833"/>
      <c r="P36" s="965"/>
      <c r="Q36" s="844"/>
      <c r="R36" s="832"/>
      <c r="S36" s="833"/>
      <c r="T36" s="965"/>
      <c r="U36" s="844"/>
      <c r="V36" s="384"/>
    </row>
    <row r="37" spans="1:22" ht="15" customHeight="1" x14ac:dyDescent="0.25">
      <c r="A37" s="384"/>
      <c r="B37" s="392" t="s">
        <v>298</v>
      </c>
      <c r="C37" s="833"/>
      <c r="D37" s="965">
        <v>425.4</v>
      </c>
      <c r="E37" s="1181">
        <v>0.55000000000000004</v>
      </c>
      <c r="F37" s="392"/>
      <c r="G37" s="833"/>
      <c r="H37" s="965">
        <v>442.2</v>
      </c>
      <c r="I37" s="743">
        <v>0.57999999999999996</v>
      </c>
      <c r="J37" s="831"/>
      <c r="K37" s="833"/>
      <c r="L37" s="965">
        <v>449.9</v>
      </c>
      <c r="M37" s="1181">
        <v>0.57999999999999996</v>
      </c>
      <c r="N37" s="831"/>
      <c r="O37" s="833"/>
      <c r="P37" s="965">
        <v>476.1</v>
      </c>
      <c r="Q37" s="743">
        <v>0.57999999999999996</v>
      </c>
      <c r="R37" s="846"/>
      <c r="S37" s="833"/>
      <c r="T37" s="965">
        <v>457.9</v>
      </c>
      <c r="U37" s="743">
        <v>0.57999999999999996</v>
      </c>
      <c r="V37" s="384"/>
    </row>
    <row r="38" spans="1:22" ht="15" customHeight="1" x14ac:dyDescent="0.25">
      <c r="A38" s="384"/>
      <c r="B38" s="392" t="s">
        <v>379</v>
      </c>
      <c r="C38" s="833"/>
      <c r="D38" s="965">
        <v>300.89999999999998</v>
      </c>
      <c r="E38" s="1181">
        <v>0.39100000000000001</v>
      </c>
      <c r="F38" s="392"/>
      <c r="G38" s="833"/>
      <c r="H38" s="965">
        <v>284</v>
      </c>
      <c r="I38" s="743">
        <v>0.37</v>
      </c>
      <c r="J38" s="831"/>
      <c r="K38" s="833"/>
      <c r="L38" s="965">
        <v>285.3</v>
      </c>
      <c r="M38" s="1181">
        <v>0.37</v>
      </c>
      <c r="N38" s="831"/>
      <c r="O38" s="833"/>
      <c r="P38" s="965">
        <v>315.60000000000002</v>
      </c>
      <c r="Q38" s="743">
        <v>0.38300000000000001</v>
      </c>
      <c r="R38" s="846"/>
      <c r="S38" s="833"/>
      <c r="T38" s="965">
        <v>308.5</v>
      </c>
      <c r="U38" s="743">
        <v>0.38900000000000001</v>
      </c>
      <c r="V38" s="384"/>
    </row>
    <row r="39" spans="1:22" ht="15" customHeight="1" x14ac:dyDescent="0.25">
      <c r="A39" s="384"/>
      <c r="B39" s="392" t="s">
        <v>299</v>
      </c>
      <c r="C39" s="833"/>
      <c r="D39" s="965">
        <v>43.7</v>
      </c>
      <c r="E39" s="1181">
        <v>5.7000000000000002E-2</v>
      </c>
      <c r="F39" s="392"/>
      <c r="G39" s="833"/>
      <c r="H39" s="965">
        <v>40.9</v>
      </c>
      <c r="I39" s="743">
        <v>5.3999999999999999E-2</v>
      </c>
      <c r="J39" s="831"/>
      <c r="K39" s="833"/>
      <c r="L39" s="965">
        <v>34.799999999999997</v>
      </c>
      <c r="M39" s="1181">
        <v>4.4999999999999998E-2</v>
      </c>
      <c r="N39" s="831"/>
      <c r="O39" s="833"/>
      <c r="P39" s="965">
        <v>30.8</v>
      </c>
      <c r="Q39" s="743">
        <v>3.6999999999999998E-2</v>
      </c>
      <c r="R39" s="846"/>
      <c r="S39" s="833"/>
      <c r="T39" s="965">
        <v>26.7</v>
      </c>
      <c r="U39" s="743">
        <v>3.4000000000000002E-2</v>
      </c>
      <c r="V39" s="384"/>
    </row>
    <row r="40" spans="1:22" ht="15" customHeight="1" x14ac:dyDescent="0.25">
      <c r="A40" s="384"/>
      <c r="B40" s="392" t="s">
        <v>294</v>
      </c>
      <c r="C40" s="833"/>
      <c r="D40" s="965">
        <v>0.5</v>
      </c>
      <c r="E40" s="841">
        <v>0</v>
      </c>
      <c r="F40" s="392"/>
      <c r="G40" s="833"/>
      <c r="H40" s="965">
        <v>0.2</v>
      </c>
      <c r="I40" s="841">
        <v>0</v>
      </c>
      <c r="J40" s="831"/>
      <c r="K40" s="833"/>
      <c r="L40" s="965">
        <v>0.6</v>
      </c>
      <c r="M40" s="1181">
        <v>1E-3</v>
      </c>
      <c r="N40" s="831"/>
      <c r="O40" s="833"/>
      <c r="P40" s="965">
        <v>0.6</v>
      </c>
      <c r="Q40" s="1181">
        <v>1E-3</v>
      </c>
      <c r="R40" s="846"/>
      <c r="S40" s="833"/>
      <c r="T40" s="965">
        <v>0.5</v>
      </c>
      <c r="U40" s="841">
        <v>0</v>
      </c>
      <c r="V40" s="384"/>
    </row>
    <row r="41" spans="1:22" s="322" customFormat="1" ht="15" customHeight="1" thickBot="1" x14ac:dyDescent="0.3">
      <c r="A41" s="369"/>
      <c r="B41" s="388"/>
      <c r="C41" s="843" t="s">
        <v>1</v>
      </c>
      <c r="D41" s="980">
        <v>770.5</v>
      </c>
      <c r="E41" s="830">
        <v>1</v>
      </c>
      <c r="F41" s="388"/>
      <c r="G41" s="843" t="s">
        <v>1</v>
      </c>
      <c r="H41" s="980">
        <v>767.3</v>
      </c>
      <c r="I41" s="830">
        <v>1</v>
      </c>
      <c r="J41" s="831"/>
      <c r="K41" s="843" t="s">
        <v>1</v>
      </c>
      <c r="L41" s="980">
        <v>770.6</v>
      </c>
      <c r="M41" s="830">
        <v>1</v>
      </c>
      <c r="N41" s="831"/>
      <c r="O41" s="843" t="s">
        <v>1</v>
      </c>
      <c r="P41" s="980">
        <v>823.1</v>
      </c>
      <c r="Q41" s="830">
        <v>1</v>
      </c>
      <c r="R41" s="832"/>
      <c r="S41" s="843" t="s">
        <v>1</v>
      </c>
      <c r="T41" s="980">
        <v>793.6</v>
      </c>
      <c r="U41" s="830">
        <v>1</v>
      </c>
      <c r="V41" s="369"/>
    </row>
    <row r="42" spans="1:22" ht="15" customHeight="1" x14ac:dyDescent="0.25">
      <c r="A42" s="384"/>
      <c r="B42" s="387"/>
      <c r="C42" s="847"/>
      <c r="D42" s="848"/>
      <c r="E42" s="849"/>
      <c r="F42" s="387"/>
      <c r="G42" s="847"/>
      <c r="H42" s="848"/>
      <c r="I42" s="849"/>
      <c r="J42" s="831"/>
      <c r="K42" s="847"/>
      <c r="L42" s="848"/>
      <c r="M42" s="849"/>
      <c r="N42" s="831"/>
      <c r="O42" s="847"/>
      <c r="P42" s="848"/>
      <c r="Q42" s="849"/>
      <c r="R42" s="835"/>
      <c r="S42" s="847"/>
      <c r="T42" s="848"/>
      <c r="U42" s="849"/>
      <c r="V42" s="384"/>
    </row>
    <row r="43" spans="1:22" s="384" customFormat="1" ht="15" customHeight="1" x14ac:dyDescent="0.25">
      <c r="B43" s="387" t="s">
        <v>382</v>
      </c>
      <c r="C43" s="850"/>
      <c r="D43" s="851"/>
      <c r="E43" s="1181">
        <v>-1E-3</v>
      </c>
      <c r="F43" s="387"/>
      <c r="G43" s="850"/>
      <c r="H43" s="851"/>
      <c r="I43" s="1181">
        <v>6.0000000000000001E-3</v>
      </c>
      <c r="J43" s="831"/>
      <c r="K43" s="850"/>
      <c r="L43" s="851"/>
      <c r="M43" s="1181">
        <v>8.9999999999999993E-3</v>
      </c>
      <c r="N43" s="831"/>
      <c r="O43" s="850"/>
      <c r="P43" s="851"/>
      <c r="Q43" s="1181">
        <v>7.0000000000000001E-3</v>
      </c>
      <c r="R43" s="852"/>
      <c r="S43" s="853"/>
      <c r="T43" s="851"/>
      <c r="U43" s="1181">
        <v>-2E-3</v>
      </c>
    </row>
    <row r="44" spans="1:22" ht="15" customHeight="1" x14ac:dyDescent="0.25">
      <c r="A44" s="384"/>
      <c r="B44" s="387" t="s">
        <v>381</v>
      </c>
      <c r="C44" s="850"/>
      <c r="D44" s="851"/>
      <c r="E44" s="1181">
        <v>-3.0000000000000001E-3</v>
      </c>
      <c r="F44" s="387"/>
      <c r="G44" s="850"/>
      <c r="H44" s="851"/>
      <c r="I44" s="1181">
        <v>5.0000000000000001E-3</v>
      </c>
      <c r="J44" s="831"/>
      <c r="K44" s="850"/>
      <c r="L44" s="851"/>
      <c r="M44" s="1181">
        <v>8.0000000000000002E-3</v>
      </c>
      <c r="N44" s="831"/>
      <c r="O44" s="850"/>
      <c r="P44" s="851"/>
      <c r="Q44" s="1181">
        <v>8.0000000000000002E-3</v>
      </c>
      <c r="R44" s="836"/>
      <c r="S44" s="850"/>
      <c r="T44" s="851"/>
      <c r="U44" s="1181">
        <v>-2E-3</v>
      </c>
      <c r="V44" s="384"/>
    </row>
    <row r="45" spans="1:22" s="384" customFormat="1" ht="15" customHeight="1" x14ac:dyDescent="0.25">
      <c r="B45" s="387" t="s">
        <v>387</v>
      </c>
      <c r="C45" s="850"/>
      <c r="D45" s="851"/>
      <c r="E45" s="1181">
        <v>2.1000000000000001E-2</v>
      </c>
      <c r="F45" s="387"/>
      <c r="G45" s="850"/>
      <c r="H45" s="851"/>
      <c r="I45" s="1181">
        <v>2.1000000000000001E-2</v>
      </c>
      <c r="J45" s="831"/>
      <c r="K45" s="850"/>
      <c r="L45" s="851"/>
      <c r="M45" s="1181">
        <v>1.2999999999999999E-2</v>
      </c>
      <c r="N45" s="831"/>
      <c r="O45" s="850"/>
      <c r="P45" s="851"/>
      <c r="Q45" s="1181">
        <v>3.0000000000000001E-3</v>
      </c>
      <c r="R45" s="836"/>
      <c r="S45" s="850"/>
      <c r="T45" s="851"/>
      <c r="U45" s="1181">
        <v>7.0000000000000001E-3</v>
      </c>
    </row>
    <row r="46" spans="1:22" ht="15" customHeight="1" x14ac:dyDescent="0.25">
      <c r="A46" s="384"/>
      <c r="B46" s="497" t="s">
        <v>386</v>
      </c>
      <c r="C46" s="850"/>
      <c r="D46" s="851"/>
      <c r="E46" s="1181">
        <v>1.7999999999999999E-2</v>
      </c>
      <c r="F46" s="497"/>
      <c r="G46" s="850"/>
      <c r="H46" s="851"/>
      <c r="I46" s="1181">
        <v>1.9E-2</v>
      </c>
      <c r="J46" s="831"/>
      <c r="K46" s="850"/>
      <c r="L46" s="851"/>
      <c r="M46" s="1181">
        <v>1.0999999999999999E-2</v>
      </c>
      <c r="N46" s="831"/>
      <c r="O46" s="850"/>
      <c r="P46" s="851"/>
      <c r="Q46" s="1181">
        <v>4.0000000000000001E-3</v>
      </c>
      <c r="R46" s="836"/>
      <c r="S46" s="850"/>
      <c r="T46" s="851"/>
      <c r="U46" s="1181">
        <v>2E-3</v>
      </c>
      <c r="V46" s="384"/>
    </row>
    <row r="47" spans="1:22" ht="15" customHeight="1" x14ac:dyDescent="0.25">
      <c r="A47" s="384"/>
      <c r="B47" s="386"/>
      <c r="C47" s="850"/>
      <c r="D47" s="851"/>
      <c r="E47" s="854"/>
      <c r="F47" s="386"/>
      <c r="G47" s="850"/>
      <c r="H47" s="851"/>
      <c r="I47" s="854"/>
      <c r="J47" s="831"/>
      <c r="K47" s="850"/>
      <c r="L47" s="851"/>
      <c r="M47" s="854"/>
      <c r="N47" s="831"/>
      <c r="O47" s="850"/>
      <c r="P47" s="851"/>
      <c r="Q47" s="854"/>
      <c r="R47" s="835"/>
      <c r="S47" s="850"/>
      <c r="T47" s="851"/>
      <c r="U47" s="854"/>
      <c r="V47" s="384"/>
    </row>
    <row r="48" spans="1:22" ht="15" customHeight="1" x14ac:dyDescent="0.25">
      <c r="A48" s="384"/>
      <c r="B48" s="387" t="s">
        <v>476</v>
      </c>
      <c r="C48" s="850"/>
      <c r="D48" s="851"/>
      <c r="E48" s="1181">
        <v>1.7999999999999999E-2</v>
      </c>
      <c r="F48" s="387"/>
      <c r="G48" s="850"/>
      <c r="H48" s="851"/>
      <c r="I48" s="1181">
        <v>1.7000000000000001E-2</v>
      </c>
      <c r="J48" s="831"/>
      <c r="K48" s="850"/>
      <c r="L48" s="851"/>
      <c r="M48" s="1181">
        <v>1.7000000000000001E-2</v>
      </c>
      <c r="N48" s="831"/>
      <c r="O48" s="850"/>
      <c r="P48" s="851"/>
      <c r="Q48" s="1181">
        <v>1.7000000000000001E-2</v>
      </c>
      <c r="R48" s="836"/>
      <c r="S48" s="850"/>
      <c r="T48" s="851"/>
      <c r="U48" s="1181">
        <v>1.6E-2</v>
      </c>
      <c r="V48" s="384"/>
    </row>
    <row r="49" spans="1:22" ht="15" customHeight="1" x14ac:dyDescent="0.25">
      <c r="A49" s="384"/>
      <c r="B49" s="387" t="s">
        <v>477</v>
      </c>
      <c r="C49" s="835"/>
      <c r="D49" s="851"/>
      <c r="E49" s="1181">
        <v>1.9E-2</v>
      </c>
      <c r="F49" s="387"/>
      <c r="G49" s="835"/>
      <c r="H49" s="851"/>
      <c r="I49" s="1181">
        <v>1.4999999999999999E-2</v>
      </c>
      <c r="J49" s="831"/>
      <c r="K49" s="835"/>
      <c r="L49" s="851"/>
      <c r="M49" s="1181">
        <v>1.4999999999999999E-2</v>
      </c>
      <c r="N49" s="831"/>
      <c r="O49" s="835"/>
      <c r="P49" s="851"/>
      <c r="Q49" s="1181">
        <v>1.7000000000000001E-2</v>
      </c>
      <c r="R49" s="836"/>
      <c r="S49" s="835"/>
      <c r="T49" s="851"/>
      <c r="U49" s="1181">
        <v>1.9E-2</v>
      </c>
      <c r="V49" s="384"/>
    </row>
    <row r="50" spans="1:22" ht="15" customHeight="1" x14ac:dyDescent="0.25">
      <c r="A50" s="384"/>
      <c r="B50" s="387" t="s">
        <v>478</v>
      </c>
      <c r="C50" s="833"/>
      <c r="D50" s="851"/>
      <c r="E50" s="855" t="s">
        <v>555</v>
      </c>
      <c r="F50" s="387"/>
      <c r="G50" s="833"/>
      <c r="H50" s="851"/>
      <c r="I50" s="855" t="s">
        <v>550</v>
      </c>
      <c r="J50" s="831"/>
      <c r="K50" s="833"/>
      <c r="L50" s="851"/>
      <c r="M50" s="855" t="s">
        <v>531</v>
      </c>
      <c r="N50" s="831"/>
      <c r="O50" s="833"/>
      <c r="P50" s="851"/>
      <c r="Q50" s="855" t="s">
        <v>531</v>
      </c>
      <c r="R50" s="836"/>
      <c r="S50" s="833"/>
      <c r="T50" s="851"/>
      <c r="U50" s="855" t="s">
        <v>531</v>
      </c>
      <c r="V50" s="384"/>
    </row>
    <row r="51" spans="1:22" s="384" customFormat="1" ht="15" customHeight="1" x14ac:dyDescent="0.25">
      <c r="B51" s="387" t="s">
        <v>479</v>
      </c>
      <c r="C51" s="833"/>
      <c r="D51" s="851"/>
      <c r="E51" s="855" t="s">
        <v>556</v>
      </c>
      <c r="F51" s="387"/>
      <c r="G51" s="833"/>
      <c r="H51" s="851"/>
      <c r="I51" s="855" t="s">
        <v>532</v>
      </c>
      <c r="J51" s="831"/>
      <c r="K51" s="833"/>
      <c r="L51" s="851"/>
      <c r="M51" s="855" t="s">
        <v>532</v>
      </c>
      <c r="N51" s="831"/>
      <c r="O51" s="833"/>
      <c r="P51" s="851"/>
      <c r="Q51" s="855" t="s">
        <v>533</v>
      </c>
      <c r="R51" s="836"/>
      <c r="S51" s="833"/>
      <c r="T51" s="851"/>
      <c r="U51" s="855" t="s">
        <v>534</v>
      </c>
    </row>
    <row r="52" spans="1:22" ht="15" customHeight="1" x14ac:dyDescent="0.25">
      <c r="A52" s="384"/>
      <c r="B52" s="387" t="s">
        <v>480</v>
      </c>
      <c r="C52" s="835"/>
      <c r="D52" s="851"/>
      <c r="E52" s="856" t="s">
        <v>557</v>
      </c>
      <c r="F52" s="387"/>
      <c r="G52" s="835"/>
      <c r="H52" s="851"/>
      <c r="I52" s="856" t="s">
        <v>538</v>
      </c>
      <c r="J52" s="831"/>
      <c r="K52" s="835"/>
      <c r="L52" s="851"/>
      <c r="M52" s="856" t="s">
        <v>251</v>
      </c>
      <c r="N52" s="831"/>
      <c r="O52" s="835"/>
      <c r="P52" s="851"/>
      <c r="Q52" s="856" t="s">
        <v>456</v>
      </c>
      <c r="R52" s="836"/>
      <c r="S52" s="835"/>
      <c r="T52" s="851"/>
      <c r="U52" s="856" t="s">
        <v>251</v>
      </c>
      <c r="V52" s="384"/>
    </row>
    <row r="53" spans="1:22" ht="15.75" x14ac:dyDescent="0.25">
      <c r="A53" s="384"/>
      <c r="B53" s="387" t="s">
        <v>481</v>
      </c>
      <c r="C53" s="851"/>
      <c r="D53" s="851"/>
      <c r="E53" s="856" t="s">
        <v>557</v>
      </c>
      <c r="F53" s="387"/>
      <c r="G53" s="851"/>
      <c r="H53" s="851"/>
      <c r="I53" s="856" t="s">
        <v>551</v>
      </c>
      <c r="J53" s="831"/>
      <c r="K53" s="851"/>
      <c r="L53" s="851"/>
      <c r="M53" s="856" t="s">
        <v>456</v>
      </c>
      <c r="N53" s="831"/>
      <c r="O53" s="851"/>
      <c r="P53" s="851"/>
      <c r="Q53" s="856" t="s">
        <v>456</v>
      </c>
      <c r="R53" s="851"/>
      <c r="S53" s="851"/>
      <c r="T53" s="851"/>
      <c r="U53" s="856" t="s">
        <v>456</v>
      </c>
      <c r="V53" s="384"/>
    </row>
  </sheetData>
  <mergeCells count="1">
    <mergeCell ref="B1:U1"/>
  </mergeCells>
  <phoneticPr fontId="17" type="noConversion"/>
  <pageMargins left="0.34" right="0.28999999999999998" top="0.56000000000000005" bottom="0.73" header="0.5" footer="0.3"/>
  <pageSetup scale="52" orientation="landscape" r:id="rId1"/>
  <headerFooter alignWithMargins="0">
    <oddHeader>&amp;R&amp;G</oddHeader>
    <oddFooter>&amp;C&amp;14PAGE 16</oddFooter>
  </headerFooter>
  <customProperties>
    <customPr name="layoutContexts" r:id="rId2"/>
    <customPr name="SaveUndoMode" r:id="rId3"/>
  </customProperties>
  <legacyDrawingHF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9"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9" customFormat="1" ht="12.75" customHeight="1" x14ac:dyDescent="0.25">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46"/>
      <c r="AA1" s="194"/>
      <c r="AB1" s="46"/>
      <c r="AC1" s="194"/>
      <c r="AD1" s="46"/>
    </row>
    <row r="2" spans="1:32" ht="15" x14ac:dyDescent="0.2">
      <c r="A2" s="46"/>
    </row>
    <row r="3" spans="1:32" s="9" customFormat="1" ht="15.75" x14ac:dyDescent="0.25">
      <c r="A3" s="46"/>
      <c r="B3" s="1449" t="s">
        <v>114</v>
      </c>
      <c r="C3" s="1449"/>
      <c r="D3" s="1449"/>
      <c r="E3" s="1449" t="s">
        <v>78</v>
      </c>
      <c r="F3" s="1449"/>
      <c r="G3" s="1449"/>
      <c r="H3" s="1449" t="s">
        <v>116</v>
      </c>
      <c r="I3" s="1449"/>
      <c r="J3" s="1449"/>
      <c r="K3" s="1449" t="s">
        <v>115</v>
      </c>
      <c r="L3" s="1449"/>
      <c r="M3" s="1449"/>
      <c r="N3" s="1449" t="s">
        <v>114</v>
      </c>
      <c r="O3" s="1449"/>
      <c r="P3" s="1449"/>
      <c r="Q3" s="1449" t="s">
        <v>77</v>
      </c>
      <c r="R3" s="1449"/>
      <c r="S3" s="1449"/>
      <c r="T3" s="1449" t="s">
        <v>77</v>
      </c>
      <c r="U3" s="1449"/>
      <c r="V3" s="1449"/>
      <c r="Z3" s="46"/>
      <c r="AA3" s="46"/>
      <c r="AB3" s="46"/>
      <c r="AC3" s="46"/>
    </row>
    <row r="4" spans="1:32" s="9" customFormat="1" ht="15.75" x14ac:dyDescent="0.25">
      <c r="A4" s="196" t="s">
        <v>104</v>
      </c>
      <c r="B4" s="1450">
        <v>2008</v>
      </c>
      <c r="C4" s="1450"/>
      <c r="D4" s="1450"/>
      <c r="E4" s="1450">
        <v>2007</v>
      </c>
      <c r="F4" s="1450"/>
      <c r="G4" s="1450"/>
      <c r="H4" s="1450">
        <v>2007</v>
      </c>
      <c r="I4" s="1450"/>
      <c r="J4" s="1450"/>
      <c r="K4" s="1450">
        <v>2007</v>
      </c>
      <c r="L4" s="1450"/>
      <c r="M4" s="1450"/>
      <c r="N4" s="1450">
        <v>2007</v>
      </c>
      <c r="O4" s="1450"/>
      <c r="P4" s="1450"/>
      <c r="Q4" s="1450">
        <v>2008</v>
      </c>
      <c r="R4" s="1450"/>
      <c r="S4" s="1450"/>
      <c r="T4" s="1451">
        <v>2007</v>
      </c>
      <c r="U4" s="1452"/>
      <c r="V4" s="1451"/>
      <c r="Z4" s="46"/>
      <c r="AA4" s="46"/>
      <c r="AB4" s="46"/>
      <c r="AC4" s="197"/>
      <c r="AF4" s="68"/>
    </row>
    <row r="5" spans="1:32" s="9" customFormat="1" ht="6.75" customHeight="1" x14ac:dyDescent="0.25">
      <c r="A5" s="198"/>
      <c r="B5" s="201"/>
      <c r="C5" s="1436"/>
      <c r="D5" s="1436"/>
      <c r="E5" s="201"/>
      <c r="F5" s="1436"/>
      <c r="G5" s="1436"/>
      <c r="H5" s="201"/>
      <c r="I5" s="1436"/>
      <c r="J5" s="1436"/>
      <c r="K5" s="201"/>
      <c r="L5" s="1436"/>
      <c r="M5" s="1436"/>
      <c r="N5" s="201"/>
      <c r="O5" s="1436"/>
      <c r="P5" s="1436"/>
      <c r="Q5" s="201"/>
      <c r="R5" s="1436"/>
      <c r="S5" s="1436"/>
      <c r="T5" s="201"/>
      <c r="U5" s="1436"/>
      <c r="V5" s="1436"/>
      <c r="Z5" s="46"/>
      <c r="AA5" s="46"/>
      <c r="AB5" s="46"/>
      <c r="AC5" s="46"/>
      <c r="AF5" s="34"/>
    </row>
    <row r="6" spans="1:32" s="13" customFormat="1" ht="15" customHeight="1" x14ac:dyDescent="0.2">
      <c r="A6" s="198" t="s">
        <v>106</v>
      </c>
      <c r="B6" s="1444">
        <f>E10</f>
        <v>176</v>
      </c>
      <c r="C6" s="1444"/>
      <c r="D6" s="1444"/>
      <c r="E6" s="1448">
        <v>157.19999999999999</v>
      </c>
      <c r="F6" s="1448"/>
      <c r="G6" s="1448"/>
      <c r="H6" s="1448">
        <v>121.2</v>
      </c>
      <c r="I6" s="1448"/>
      <c r="J6" s="1448"/>
      <c r="K6" s="1448">
        <v>70.099999999999994</v>
      </c>
      <c r="L6" s="1448"/>
      <c r="M6" s="1448"/>
      <c r="N6" s="1448">
        <v>39.1</v>
      </c>
      <c r="O6" s="1448"/>
      <c r="P6" s="1448"/>
      <c r="Q6" s="1448">
        <v>0</v>
      </c>
      <c r="R6" s="1448"/>
      <c r="S6" s="1448"/>
      <c r="T6" s="1448">
        <v>39.1</v>
      </c>
      <c r="U6" s="1448"/>
      <c r="V6" s="1448"/>
      <c r="Z6" s="199"/>
      <c r="AA6" s="199"/>
      <c r="AB6" s="199"/>
      <c r="AF6" s="34"/>
    </row>
    <row r="7" spans="1:32" s="13" customFormat="1" ht="12.75" customHeight="1" x14ac:dyDescent="0.2">
      <c r="A7" s="198" t="s">
        <v>120</v>
      </c>
      <c r="B7" s="1443">
        <f>B26+N26+N40+B40</f>
        <v>-12.3</v>
      </c>
      <c r="C7" s="1443"/>
      <c r="D7" s="1443"/>
      <c r="E7" s="1443">
        <v>-5.8</v>
      </c>
      <c r="F7" s="1443"/>
      <c r="G7" s="1443"/>
      <c r="H7" s="1443">
        <v>-1.9</v>
      </c>
      <c r="I7" s="1443"/>
      <c r="J7" s="1443"/>
      <c r="K7" s="1443">
        <v>-1.2</v>
      </c>
      <c r="L7" s="1443"/>
      <c r="M7" s="1443"/>
      <c r="N7" s="1443">
        <v>-1</v>
      </c>
      <c r="O7" s="1443"/>
      <c r="P7" s="1443"/>
      <c r="Q7" s="1443">
        <v>0</v>
      </c>
      <c r="R7" s="1443"/>
      <c r="S7" s="1443"/>
      <c r="T7" s="1443">
        <v>-9.9</v>
      </c>
      <c r="U7" s="1443"/>
      <c r="V7" s="1443"/>
      <c r="Z7" s="199"/>
      <c r="AA7" s="199"/>
      <c r="AB7" s="199"/>
      <c r="AF7" s="34"/>
    </row>
    <row r="8" spans="1:32" s="13" customFormat="1" ht="12.75" customHeight="1" x14ac:dyDescent="0.2">
      <c r="A8" s="198" t="s">
        <v>107</v>
      </c>
      <c r="B8" s="1443">
        <f>B27+B41+N41+N27</f>
        <v>10.9</v>
      </c>
      <c r="C8" s="1443"/>
      <c r="D8" s="1443"/>
      <c r="E8" s="1443">
        <v>24.9</v>
      </c>
      <c r="F8" s="1443"/>
      <c r="G8" s="1443"/>
      <c r="H8" s="1443">
        <v>37.1</v>
      </c>
      <c r="I8" s="1443"/>
      <c r="J8" s="1443"/>
      <c r="K8" s="1443">
        <v>52.3</v>
      </c>
      <c r="L8" s="1443"/>
      <c r="M8" s="1443"/>
      <c r="N8" s="1443">
        <v>32</v>
      </c>
      <c r="O8" s="1443"/>
      <c r="P8" s="1443"/>
      <c r="Q8" s="1443">
        <v>0</v>
      </c>
      <c r="R8" s="1443"/>
      <c r="S8" s="1443"/>
      <c r="T8" s="1443">
        <v>146.30000000000001</v>
      </c>
      <c r="U8" s="1443"/>
      <c r="V8" s="1443"/>
      <c r="Z8" s="199"/>
      <c r="AA8" s="199"/>
      <c r="AB8" s="199"/>
      <c r="AF8" s="34"/>
    </row>
    <row r="9" spans="1:32" s="13" customFormat="1" ht="12.75" customHeight="1" x14ac:dyDescent="0.2">
      <c r="A9" s="198" t="s">
        <v>129</v>
      </c>
      <c r="B9" s="1447">
        <f>B28+B42+N28+N42</f>
        <v>1.7</v>
      </c>
      <c r="C9" s="1447"/>
      <c r="D9" s="1447"/>
      <c r="E9" s="1445">
        <v>-0.3</v>
      </c>
      <c r="F9" s="1445"/>
      <c r="G9" s="1445"/>
      <c r="H9" s="1445">
        <v>0.8</v>
      </c>
      <c r="I9" s="1445"/>
      <c r="J9" s="1445"/>
      <c r="K9" s="1445">
        <v>0</v>
      </c>
      <c r="L9" s="1445"/>
      <c r="M9" s="1445"/>
      <c r="N9" s="1445">
        <v>0</v>
      </c>
      <c r="O9" s="1445">
        <v>0</v>
      </c>
      <c r="P9" s="1445"/>
      <c r="Q9" s="1445">
        <v>0</v>
      </c>
      <c r="R9" s="1445"/>
      <c r="S9" s="1445"/>
      <c r="T9" s="1445">
        <v>0.5</v>
      </c>
      <c r="U9" s="1445"/>
      <c r="V9" s="1445"/>
      <c r="Z9" s="199"/>
      <c r="AA9" s="199"/>
      <c r="AB9" s="199"/>
      <c r="AF9" s="34"/>
    </row>
    <row r="10" spans="1:32" s="13" customFormat="1" ht="17.25" customHeight="1" thickBot="1" x14ac:dyDescent="0.25">
      <c r="A10" s="198" t="s">
        <v>105</v>
      </c>
      <c r="B10" s="1446">
        <f>SUM(B6:D9)</f>
        <v>176.3</v>
      </c>
      <c r="C10" s="1446"/>
      <c r="D10" s="1446"/>
      <c r="E10" s="1446">
        <v>176</v>
      </c>
      <c r="F10" s="1446"/>
      <c r="G10" s="1446"/>
      <c r="H10" s="1446">
        <v>157.19999999999999</v>
      </c>
      <c r="I10" s="1446"/>
      <c r="J10" s="1446"/>
      <c r="K10" s="1446">
        <v>121.2</v>
      </c>
      <c r="L10" s="1446"/>
      <c r="M10" s="1446"/>
      <c r="N10" s="1446">
        <v>70.099999999999994</v>
      </c>
      <c r="O10" s="1446"/>
      <c r="P10" s="1446"/>
      <c r="Q10" s="1446">
        <v>0</v>
      </c>
      <c r="R10" s="1446"/>
      <c r="S10" s="1446"/>
      <c r="T10" s="1446">
        <v>176</v>
      </c>
      <c r="U10" s="1446"/>
      <c r="V10" s="1446"/>
      <c r="Z10" s="199"/>
      <c r="AA10" s="199"/>
      <c r="AB10" s="199"/>
      <c r="AF10" s="34"/>
    </row>
    <row r="11" spans="1:32" s="13" customFormat="1" ht="6.75" customHeight="1" x14ac:dyDescent="0.2">
      <c r="A11" s="198"/>
      <c r="B11" s="198"/>
      <c r="C11" s="1444"/>
      <c r="D11" s="1444"/>
      <c r="E11" s="198"/>
      <c r="F11" s="1444"/>
      <c r="G11" s="1444"/>
      <c r="H11" s="198"/>
      <c r="I11" s="1444"/>
      <c r="J11" s="1444"/>
      <c r="K11" s="198"/>
      <c r="L11" s="1444"/>
      <c r="M11" s="1444"/>
      <c r="N11" s="198"/>
      <c r="O11" s="1444"/>
      <c r="P11" s="1444"/>
      <c r="Q11" s="198"/>
      <c r="R11" s="1444"/>
      <c r="S11" s="1444"/>
      <c r="T11" s="198"/>
      <c r="U11" s="1444"/>
      <c r="V11" s="1444"/>
      <c r="Z11" s="199"/>
      <c r="AA11" s="199"/>
      <c r="AB11" s="199"/>
      <c r="AF11" s="34"/>
    </row>
    <row r="12" spans="1:32" s="13" customFormat="1" ht="15" x14ac:dyDescent="0.2">
      <c r="A12" s="198" t="s">
        <v>26</v>
      </c>
      <c r="B12" s="1443">
        <f>'Segment UW Results'!R12</f>
        <v>488.1</v>
      </c>
      <c r="C12" s="1443"/>
      <c r="D12" s="1443"/>
      <c r="E12" s="1443">
        <v>158.6</v>
      </c>
      <c r="F12" s="1443"/>
      <c r="G12" s="1443"/>
      <c r="H12" s="1443">
        <v>160.5</v>
      </c>
      <c r="I12" s="1443"/>
      <c r="J12" s="1443"/>
      <c r="K12" s="1443">
        <v>151.9</v>
      </c>
      <c r="L12" s="1443"/>
      <c r="M12" s="1443"/>
      <c r="N12" s="1443">
        <v>140.19999999999999</v>
      </c>
      <c r="O12" s="1443"/>
      <c r="P12" s="1443"/>
      <c r="Q12" s="1443">
        <v>0</v>
      </c>
      <c r="R12" s="1443"/>
      <c r="S12" s="1443"/>
      <c r="T12" s="1443">
        <v>611.20000000000005</v>
      </c>
      <c r="U12" s="1443"/>
      <c r="V12" s="1443"/>
      <c r="Z12" s="199"/>
      <c r="AA12" s="199"/>
      <c r="AB12" s="199"/>
      <c r="AF12" s="34"/>
    </row>
    <row r="13" spans="1:32" s="9" customFormat="1" ht="6.75" customHeight="1" x14ac:dyDescent="0.2">
      <c r="A13" s="198"/>
      <c r="B13" s="198"/>
      <c r="C13" s="1439"/>
      <c r="D13" s="1439"/>
      <c r="E13" s="198"/>
      <c r="F13" s="1439"/>
      <c r="G13" s="1439"/>
      <c r="H13" s="198"/>
      <c r="I13" s="1439"/>
      <c r="J13" s="1439"/>
      <c r="K13" s="198"/>
      <c r="L13" s="1439"/>
      <c r="M13" s="1439"/>
      <c r="N13" s="198"/>
      <c r="O13" s="1439"/>
      <c r="P13" s="1439"/>
      <c r="Q13" s="198"/>
      <c r="R13" s="1439"/>
      <c r="S13" s="1439"/>
      <c r="T13" s="198"/>
      <c r="U13" s="1439"/>
      <c r="V13" s="1439"/>
      <c r="Z13" s="46"/>
      <c r="AA13" s="46"/>
      <c r="AB13" s="46"/>
      <c r="AC13" s="46"/>
      <c r="AF13" s="34"/>
    </row>
    <row r="14" spans="1:32" s="9" customFormat="1" ht="15" x14ac:dyDescent="0.2">
      <c r="A14" s="198" t="s">
        <v>121</v>
      </c>
      <c r="B14" s="1442">
        <f>B8/B12</f>
        <v>2.1999999999999999E-2</v>
      </c>
      <c r="C14" s="1442"/>
      <c r="D14" s="1442"/>
      <c r="E14" s="1442">
        <v>0.157</v>
      </c>
      <c r="F14" s="1442"/>
      <c r="G14" s="1442"/>
      <c r="H14" s="1442">
        <v>0.23100000000000001</v>
      </c>
      <c r="I14" s="1442"/>
      <c r="J14" s="1442"/>
      <c r="K14" s="1442">
        <v>0.34399999999999997</v>
      </c>
      <c r="L14" s="1442"/>
      <c r="M14" s="1442"/>
      <c r="N14" s="1442">
        <v>0.22800000000000001</v>
      </c>
      <c r="O14" s="1442"/>
      <c r="P14" s="1442"/>
      <c r="Q14" s="1442">
        <v>0</v>
      </c>
      <c r="R14" s="1442"/>
      <c r="S14" s="1442"/>
      <c r="T14" s="1442">
        <v>0.23899999999999999</v>
      </c>
      <c r="U14" s="1442"/>
      <c r="V14" s="1442"/>
      <c r="Z14" s="46"/>
      <c r="AA14" s="46"/>
      <c r="AB14" s="46"/>
      <c r="AC14" s="46"/>
      <c r="AF14" s="34"/>
    </row>
    <row r="15" spans="1:32" s="9" customFormat="1" ht="15" x14ac:dyDescent="0.2">
      <c r="A15" s="1438" t="s">
        <v>153</v>
      </c>
      <c r="B15" s="1438"/>
      <c r="C15" s="1438"/>
      <c r="D15" s="1438"/>
      <c r="E15" s="1423">
        <v>0.60099999999999998</v>
      </c>
      <c r="F15" s="1423"/>
      <c r="G15" s="1423"/>
      <c r="H15" s="1423">
        <v>0.70199999999999996</v>
      </c>
      <c r="I15" s="1423"/>
      <c r="J15" s="1423"/>
      <c r="K15" s="1423">
        <v>0.68400000000000005</v>
      </c>
      <c r="L15" s="1423"/>
      <c r="M15" s="1423"/>
      <c r="N15" s="1423">
        <v>0.76600000000000001</v>
      </c>
      <c r="O15" s="1423"/>
      <c r="P15" s="1423"/>
      <c r="Q15" s="1423">
        <v>0</v>
      </c>
      <c r="R15" s="1423"/>
      <c r="S15" s="1423"/>
      <c r="T15" s="1423">
        <v>0.60099999999999998</v>
      </c>
      <c r="U15" s="1423"/>
      <c r="V15" s="1423"/>
      <c r="Z15" s="46"/>
      <c r="AA15" s="46"/>
      <c r="AB15" s="46"/>
      <c r="AC15" s="46"/>
      <c r="AF15" s="34"/>
    </row>
    <row r="16" spans="1:32" ht="15" x14ac:dyDescent="0.2">
      <c r="A16" s="198"/>
    </row>
    <row r="17" spans="1:22" s="216" customFormat="1" ht="15" x14ac:dyDescent="0.2">
      <c r="A17" s="201"/>
    </row>
    <row r="18" spans="1:22" ht="15" x14ac:dyDescent="0.2">
      <c r="A18" s="200"/>
    </row>
    <row r="19" spans="1:22" ht="12.75" customHeight="1" x14ac:dyDescent="0.2">
      <c r="A19" s="200"/>
    </row>
    <row r="20" spans="1:22" ht="15" x14ac:dyDescent="0.2">
      <c r="A20" s="198"/>
    </row>
    <row r="21" spans="1:22" ht="15" x14ac:dyDescent="0.2">
      <c r="A21" s="198"/>
    </row>
    <row r="22" spans="1:22" ht="15.75" x14ac:dyDescent="0.25">
      <c r="B22" s="202" t="s">
        <v>114</v>
      </c>
      <c r="C22" s="202" t="s">
        <v>78</v>
      </c>
      <c r="D22" s="1432" t="s">
        <v>116</v>
      </c>
      <c r="E22" s="1432"/>
      <c r="F22" s="202" t="s">
        <v>115</v>
      </c>
      <c r="G22" s="1441" t="s">
        <v>114</v>
      </c>
      <c r="H22" s="1441"/>
      <c r="I22" s="195" t="s">
        <v>77</v>
      </c>
      <c r="J22" s="195" t="s">
        <v>77</v>
      </c>
      <c r="M22" s="198"/>
      <c r="N22" s="202" t="s">
        <v>114</v>
      </c>
      <c r="O22" s="202" t="s">
        <v>78</v>
      </c>
      <c r="P22" s="1432" t="s">
        <v>116</v>
      </c>
      <c r="Q22" s="1432"/>
      <c r="R22" s="202" t="s">
        <v>115</v>
      </c>
      <c r="S22" s="1432" t="s">
        <v>114</v>
      </c>
      <c r="T22" s="1432"/>
      <c r="U22" s="195" t="s">
        <v>77</v>
      </c>
      <c r="V22" s="195" t="s">
        <v>77</v>
      </c>
    </row>
    <row r="23" spans="1:22" ht="15.75" x14ac:dyDescent="0.25">
      <c r="A23" s="196" t="s">
        <v>48</v>
      </c>
      <c r="B23" s="160">
        <v>2008</v>
      </c>
      <c r="C23" s="160">
        <v>2007</v>
      </c>
      <c r="D23" s="1436">
        <v>2007</v>
      </c>
      <c r="E23" s="1436"/>
      <c r="F23" s="160">
        <v>2007</v>
      </c>
      <c r="G23" s="1440">
        <v>2007</v>
      </c>
      <c r="H23" s="1440"/>
      <c r="I23" s="203">
        <v>2008</v>
      </c>
      <c r="J23" s="203">
        <v>2007</v>
      </c>
      <c r="K23" s="217" t="s">
        <v>143</v>
      </c>
      <c r="M23" s="196"/>
      <c r="N23" s="160">
        <v>2008</v>
      </c>
      <c r="O23" s="160">
        <v>2007</v>
      </c>
      <c r="P23" s="1436">
        <v>2007</v>
      </c>
      <c r="Q23" s="1436"/>
      <c r="R23" s="160">
        <v>2007</v>
      </c>
      <c r="S23" s="1436">
        <v>2007</v>
      </c>
      <c r="T23" s="1436"/>
      <c r="U23" s="203">
        <v>2008</v>
      </c>
      <c r="V23" s="203">
        <v>2007</v>
      </c>
    </row>
    <row r="24" spans="1:22" ht="15" x14ac:dyDescent="0.2">
      <c r="B24" s="204"/>
      <c r="C24" s="204"/>
      <c r="E24" s="204"/>
      <c r="F24" s="204"/>
      <c r="H24" s="204"/>
      <c r="I24" s="204"/>
      <c r="J24" s="204"/>
      <c r="K24" s="198"/>
      <c r="M24" s="198"/>
      <c r="N24" s="204"/>
      <c r="O24" s="46"/>
      <c r="P24" s="204"/>
      <c r="Q24" s="204"/>
      <c r="R24" s="204"/>
      <c r="T24" s="204"/>
      <c r="U24" s="204"/>
      <c r="V24" s="46"/>
    </row>
    <row r="25" spans="1:22" ht="15" x14ac:dyDescent="0.2">
      <c r="A25" s="198" t="s">
        <v>106</v>
      </c>
      <c r="B25" s="205">
        <f>C29</f>
        <v>49.9</v>
      </c>
      <c r="C25" s="205">
        <v>52.4</v>
      </c>
      <c r="D25" s="1424">
        <v>45.4</v>
      </c>
      <c r="E25" s="1424"/>
      <c r="F25" s="205">
        <v>27.5</v>
      </c>
      <c r="G25" s="1424">
        <v>13.2</v>
      </c>
      <c r="H25" s="1424"/>
      <c r="I25" s="205">
        <v>0</v>
      </c>
      <c r="J25" s="211">
        <v>13.2</v>
      </c>
      <c r="K25" s="198" t="s">
        <v>144</v>
      </c>
      <c r="M25" s="198"/>
      <c r="N25" s="205">
        <f>O29</f>
        <v>79.2</v>
      </c>
      <c r="O25" s="205">
        <v>70.7</v>
      </c>
      <c r="P25" s="1424">
        <v>50.6</v>
      </c>
      <c r="Q25" s="1424"/>
      <c r="R25" s="205">
        <v>28.6</v>
      </c>
      <c r="S25" s="1424">
        <v>17.2</v>
      </c>
      <c r="T25" s="1424"/>
      <c r="U25" s="205">
        <v>0</v>
      </c>
      <c r="V25" s="211">
        <v>17.2</v>
      </c>
    </row>
    <row r="26" spans="1:22" ht="15" x14ac:dyDescent="0.2">
      <c r="A26" s="198" t="s">
        <v>120</v>
      </c>
      <c r="B26" s="207">
        <v>-7.2</v>
      </c>
      <c r="C26" s="204">
        <v>-0.2</v>
      </c>
      <c r="D26" s="1437">
        <v>0</v>
      </c>
      <c r="E26" s="1437"/>
      <c r="F26" s="207">
        <v>-0.2</v>
      </c>
      <c r="G26" s="1425">
        <v>0</v>
      </c>
      <c r="H26" s="1425"/>
      <c r="I26" s="207">
        <v>0</v>
      </c>
      <c r="J26" s="207">
        <v>-0.4</v>
      </c>
      <c r="K26" s="198" t="s">
        <v>145</v>
      </c>
      <c r="M26" s="198"/>
      <c r="N26" s="204">
        <v>-2.9</v>
      </c>
      <c r="O26" s="204">
        <v>-3.5</v>
      </c>
      <c r="P26" s="1425">
        <v>-0.8</v>
      </c>
      <c r="Q26" s="1425"/>
      <c r="R26" s="204">
        <v>-0.8</v>
      </c>
      <c r="S26" s="1425">
        <v>-0.7</v>
      </c>
      <c r="T26" s="1425"/>
      <c r="U26" s="207">
        <v>0</v>
      </c>
      <c r="V26" s="199">
        <v>-5.8</v>
      </c>
    </row>
    <row r="27" spans="1:22" ht="15" x14ac:dyDescent="0.2">
      <c r="A27" s="198" t="s">
        <v>107</v>
      </c>
      <c r="B27" s="204">
        <f>Property!G22</f>
        <v>-4</v>
      </c>
      <c r="C27" s="204">
        <v>-2.2000000000000002</v>
      </c>
      <c r="D27" s="1425">
        <v>6.6</v>
      </c>
      <c r="E27" s="1425"/>
      <c r="F27" s="204">
        <v>18.100000000000001</v>
      </c>
      <c r="G27" s="1425">
        <v>14.3</v>
      </c>
      <c r="H27" s="1425"/>
      <c r="I27" s="207">
        <v>0</v>
      </c>
      <c r="J27" s="204">
        <v>36.799999999999997</v>
      </c>
      <c r="K27" s="198" t="s">
        <v>146</v>
      </c>
      <c r="M27" s="198"/>
      <c r="N27" s="204">
        <f>Energy!G22</f>
        <v>3.8</v>
      </c>
      <c r="O27" s="204">
        <v>12</v>
      </c>
      <c r="P27" s="1425">
        <v>20.7</v>
      </c>
      <c r="Q27" s="1425"/>
      <c r="R27" s="204">
        <v>22.8</v>
      </c>
      <c r="S27" s="1425">
        <v>12.1</v>
      </c>
      <c r="T27" s="1425"/>
      <c r="U27" s="207">
        <v>0</v>
      </c>
      <c r="V27" s="199">
        <v>67.599999999999994</v>
      </c>
    </row>
    <row r="28" spans="1:22" ht="15" x14ac:dyDescent="0.2">
      <c r="A28" s="198" t="s">
        <v>129</v>
      </c>
      <c r="B28" s="204">
        <v>0.8</v>
      </c>
      <c r="C28" s="204">
        <v>-0.1</v>
      </c>
      <c r="D28" s="1425">
        <v>0.4</v>
      </c>
      <c r="E28" s="1425"/>
      <c r="F28" s="204">
        <v>0</v>
      </c>
      <c r="G28" s="1425">
        <v>0</v>
      </c>
      <c r="H28" s="1425"/>
      <c r="I28" s="207">
        <v>0</v>
      </c>
      <c r="J28" s="204">
        <v>0.3</v>
      </c>
      <c r="K28" s="198" t="s">
        <v>147</v>
      </c>
      <c r="M28" s="198"/>
      <c r="N28" s="204">
        <v>0</v>
      </c>
      <c r="O28" s="204">
        <v>0</v>
      </c>
      <c r="P28" s="1431">
        <v>0.2</v>
      </c>
      <c r="Q28" s="1431"/>
      <c r="R28" s="204">
        <v>0</v>
      </c>
      <c r="S28" s="1425">
        <v>0</v>
      </c>
      <c r="T28" s="1425"/>
      <c r="U28" s="207">
        <v>0</v>
      </c>
      <c r="V28" s="199">
        <v>0.2</v>
      </c>
    </row>
    <row r="29" spans="1:22" ht="15.75" thickBot="1" x14ac:dyDescent="0.25">
      <c r="A29" s="198" t="s">
        <v>105</v>
      </c>
      <c r="B29" s="208">
        <f>SUM(B25:B28)</f>
        <v>39.5</v>
      </c>
      <c r="C29" s="208">
        <v>49.9</v>
      </c>
      <c r="D29" s="1427">
        <v>52.4</v>
      </c>
      <c r="E29" s="1427"/>
      <c r="F29" s="208">
        <v>45.4</v>
      </c>
      <c r="G29" s="1427">
        <v>27.5</v>
      </c>
      <c r="H29" s="1427"/>
      <c r="I29" s="208">
        <v>0</v>
      </c>
      <c r="J29" s="208">
        <v>49.9</v>
      </c>
      <c r="K29" s="198" t="s">
        <v>148</v>
      </c>
      <c r="M29" s="198"/>
      <c r="N29" s="208">
        <f>SUM(N25:N28)</f>
        <v>80.099999999999994</v>
      </c>
      <c r="O29" s="208">
        <v>79.2</v>
      </c>
      <c r="P29" s="1427">
        <v>70.7</v>
      </c>
      <c r="Q29" s="1427"/>
      <c r="R29" s="208">
        <v>50.6</v>
      </c>
      <c r="S29" s="1427">
        <v>28.6</v>
      </c>
      <c r="T29" s="1427"/>
      <c r="U29" s="208">
        <v>0</v>
      </c>
      <c r="V29" s="208">
        <v>79.2</v>
      </c>
    </row>
    <row r="30" spans="1:22" ht="15" x14ac:dyDescent="0.2">
      <c r="B30" s="204"/>
      <c r="C30" s="204"/>
      <c r="E30" s="204"/>
      <c r="F30" s="204"/>
      <c r="H30" s="204"/>
      <c r="I30" s="204"/>
      <c r="J30" s="204"/>
      <c r="K30" s="198"/>
      <c r="M30" s="198"/>
      <c r="N30" s="204"/>
      <c r="O30" s="204"/>
      <c r="P30" s="204"/>
      <c r="Q30" s="204"/>
      <c r="R30" s="204"/>
      <c r="T30" s="204"/>
      <c r="U30" s="204"/>
      <c r="V30" s="199"/>
    </row>
    <row r="31" spans="1:22" ht="15" x14ac:dyDescent="0.2">
      <c r="A31" s="198" t="s">
        <v>26</v>
      </c>
      <c r="B31" s="205">
        <f>Property!G18</f>
        <v>29.7</v>
      </c>
      <c r="C31" s="205">
        <v>70.8</v>
      </c>
      <c r="D31" s="1424">
        <v>68.099999999999994</v>
      </c>
      <c r="E31" s="1424"/>
      <c r="F31" s="205">
        <v>66.2</v>
      </c>
      <c r="G31" s="1424">
        <v>57.3</v>
      </c>
      <c r="H31" s="1424"/>
      <c r="I31" s="205">
        <v>0</v>
      </c>
      <c r="J31" s="205">
        <v>262.39999999999998</v>
      </c>
      <c r="K31" s="198" t="s">
        <v>149</v>
      </c>
      <c r="M31" s="198"/>
      <c r="N31" s="205">
        <f>Energy!G18</f>
        <v>22.8</v>
      </c>
      <c r="O31" s="205">
        <v>48.9</v>
      </c>
      <c r="P31" s="1424">
        <v>51</v>
      </c>
      <c r="Q31" s="1424"/>
      <c r="R31" s="205">
        <v>51.6</v>
      </c>
      <c r="S31" s="1424">
        <v>52.1</v>
      </c>
      <c r="T31" s="1424"/>
      <c r="U31" s="205">
        <v>0</v>
      </c>
      <c r="V31" s="199">
        <v>203.6</v>
      </c>
    </row>
    <row r="32" spans="1:22" ht="15" x14ac:dyDescent="0.2">
      <c r="B32" s="198"/>
      <c r="C32" s="198"/>
      <c r="E32" s="198"/>
      <c r="F32" s="198"/>
      <c r="H32" s="198"/>
      <c r="I32" s="198"/>
      <c r="J32" s="198"/>
      <c r="K32" s="198"/>
      <c r="M32" s="198"/>
      <c r="N32" s="198"/>
      <c r="O32" s="198"/>
      <c r="P32" s="198"/>
      <c r="Q32" s="198"/>
      <c r="R32" s="198"/>
      <c r="T32" s="198"/>
      <c r="U32" s="198"/>
      <c r="V32" s="46"/>
    </row>
    <row r="33" spans="1:22" ht="15" x14ac:dyDescent="0.2">
      <c r="A33" s="198" t="s">
        <v>121</v>
      </c>
      <c r="B33" s="209">
        <f>B27/B31</f>
        <v>-0.13500000000000001</v>
      </c>
      <c r="C33" s="209">
        <v>-3.1E-2</v>
      </c>
      <c r="D33" s="1423">
        <v>9.7000000000000003E-2</v>
      </c>
      <c r="E33" s="1423"/>
      <c r="F33" s="209">
        <v>0.27300000000000002</v>
      </c>
      <c r="G33" s="1423">
        <v>0.25</v>
      </c>
      <c r="H33" s="1423"/>
      <c r="I33" s="209">
        <v>0</v>
      </c>
      <c r="J33" s="209">
        <v>0.14000000000000001</v>
      </c>
      <c r="K33" s="198" t="s">
        <v>150</v>
      </c>
      <c r="M33" s="198"/>
      <c r="N33" s="209">
        <f>N27/N31</f>
        <v>0.16700000000000001</v>
      </c>
      <c r="O33" s="209">
        <v>0.245</v>
      </c>
      <c r="P33" s="1423">
        <v>0.40600000000000003</v>
      </c>
      <c r="Q33" s="1423"/>
      <c r="R33" s="209">
        <v>0.442</v>
      </c>
      <c r="S33" s="1423">
        <v>0.23200000000000001</v>
      </c>
      <c r="T33" s="1423"/>
      <c r="U33" s="209">
        <v>0</v>
      </c>
      <c r="V33" s="209">
        <v>0.33200000000000002</v>
      </c>
    </row>
    <row r="34" spans="1:22" ht="15" x14ac:dyDescent="0.2">
      <c r="A34" s="198"/>
      <c r="B34" s="209"/>
      <c r="C34" s="46"/>
      <c r="E34" s="209"/>
      <c r="F34" s="209"/>
      <c r="H34" s="209"/>
      <c r="I34" s="209"/>
      <c r="J34" s="209"/>
      <c r="K34" s="198"/>
      <c r="M34" s="198"/>
      <c r="N34" s="209"/>
      <c r="O34" s="46"/>
      <c r="P34" s="209"/>
      <c r="Q34" s="209"/>
      <c r="R34" s="209"/>
      <c r="T34" s="209"/>
      <c r="U34" s="209"/>
      <c r="V34" s="46"/>
    </row>
    <row r="35" spans="1:22" ht="15" x14ac:dyDescent="0.2">
      <c r="A35" s="198"/>
      <c r="B35" s="198"/>
      <c r="C35" s="46"/>
      <c r="E35" s="198"/>
      <c r="F35" s="198"/>
      <c r="H35" s="198"/>
      <c r="I35" s="198"/>
      <c r="J35" s="198"/>
      <c r="K35" s="198"/>
      <c r="M35" s="198"/>
      <c r="N35" s="210"/>
      <c r="O35" s="46"/>
      <c r="P35" s="198"/>
      <c r="Q35" s="210"/>
      <c r="R35" s="210"/>
      <c r="T35" s="198"/>
      <c r="U35" s="198"/>
      <c r="V35" s="46"/>
    </row>
    <row r="36" spans="1:22" ht="15.75" x14ac:dyDescent="0.25">
      <c r="A36" s="196" t="s">
        <v>50</v>
      </c>
      <c r="B36" s="202" t="s">
        <v>114</v>
      </c>
      <c r="C36" s="202" t="s">
        <v>78</v>
      </c>
      <c r="D36" s="1432" t="s">
        <v>116</v>
      </c>
      <c r="E36" s="1432"/>
      <c r="F36" s="202" t="s">
        <v>115</v>
      </c>
      <c r="G36" s="1432" t="s">
        <v>114</v>
      </c>
      <c r="H36" s="1432"/>
      <c r="I36" s="195" t="s">
        <v>77</v>
      </c>
      <c r="J36" s="195" t="s">
        <v>77</v>
      </c>
      <c r="K36" s="198"/>
      <c r="M36" s="198"/>
      <c r="N36" s="202" t="s">
        <v>114</v>
      </c>
      <c r="O36" s="202" t="s">
        <v>78</v>
      </c>
      <c r="P36" s="1432" t="s">
        <v>116</v>
      </c>
      <c r="Q36" s="1432"/>
      <c r="R36" s="202" t="s">
        <v>115</v>
      </c>
      <c r="S36" s="1432" t="s">
        <v>114</v>
      </c>
      <c r="T36" s="1432"/>
      <c r="U36" s="195" t="s">
        <v>77</v>
      </c>
      <c r="V36" s="195" t="s">
        <v>77</v>
      </c>
    </row>
    <row r="37" spans="1:22" ht="15.75" x14ac:dyDescent="0.25">
      <c r="A37" s="198"/>
      <c r="B37" s="160">
        <v>2008</v>
      </c>
      <c r="C37" s="160">
        <v>2007</v>
      </c>
      <c r="D37" s="1436">
        <v>2007</v>
      </c>
      <c r="E37" s="1436"/>
      <c r="F37" s="160">
        <v>2007</v>
      </c>
      <c r="G37" s="1436">
        <v>2007</v>
      </c>
      <c r="H37" s="1436"/>
      <c r="I37" s="203">
        <v>2008</v>
      </c>
      <c r="J37" s="203">
        <v>2007</v>
      </c>
      <c r="K37" s="217" t="s">
        <v>151</v>
      </c>
      <c r="M37" s="196"/>
      <c r="N37" s="160">
        <v>2008</v>
      </c>
      <c r="O37" s="160">
        <v>2007</v>
      </c>
      <c r="P37" s="1436">
        <v>2007</v>
      </c>
      <c r="Q37" s="1436"/>
      <c r="R37" s="160">
        <v>2007</v>
      </c>
      <c r="S37" s="1436">
        <v>2007</v>
      </c>
      <c r="T37" s="1436"/>
      <c r="U37" s="203">
        <v>2008</v>
      </c>
      <c r="V37" s="203">
        <v>2007</v>
      </c>
    </row>
    <row r="38" spans="1:22" ht="15" x14ac:dyDescent="0.2">
      <c r="B38" s="204"/>
      <c r="C38" s="204"/>
      <c r="E38" s="204"/>
      <c r="F38" s="204"/>
      <c r="H38" s="204"/>
      <c r="I38" s="204"/>
      <c r="J38" s="204"/>
      <c r="K38" s="198"/>
      <c r="M38" s="198"/>
      <c r="N38" s="204"/>
      <c r="O38" s="46"/>
      <c r="P38" s="204"/>
      <c r="Q38" s="204"/>
      <c r="R38" s="204"/>
      <c r="T38" s="204"/>
      <c r="U38" s="204"/>
      <c r="V38" s="46"/>
    </row>
    <row r="39" spans="1:22" ht="15" x14ac:dyDescent="0.2">
      <c r="A39" s="198" t="s">
        <v>106</v>
      </c>
      <c r="B39" s="205">
        <f>C43</f>
        <v>43.1</v>
      </c>
      <c r="C39" s="205">
        <v>31.8</v>
      </c>
      <c r="D39" s="1424">
        <v>23.8</v>
      </c>
      <c r="E39" s="1424"/>
      <c r="F39" s="205">
        <v>13.7</v>
      </c>
      <c r="G39" s="1424">
        <v>8.6999999999999993</v>
      </c>
      <c r="H39" s="1424"/>
      <c r="I39" s="205">
        <v>0</v>
      </c>
      <c r="J39" s="211">
        <v>8.6999999999999993</v>
      </c>
      <c r="K39" s="198" t="s">
        <v>144</v>
      </c>
      <c r="M39" s="198"/>
      <c r="N39" s="211">
        <f>O43</f>
        <v>3.8</v>
      </c>
      <c r="O39" s="211">
        <v>2.2999999999999998</v>
      </c>
      <c r="P39" s="1433">
        <v>1.4</v>
      </c>
      <c r="Q39" s="1433"/>
      <c r="R39" s="211">
        <v>0.3</v>
      </c>
      <c r="S39" s="1434" t="s">
        <v>138</v>
      </c>
      <c r="T39" s="1435"/>
      <c r="U39" s="206">
        <v>0</v>
      </c>
      <c r="V39" s="206">
        <v>0</v>
      </c>
    </row>
    <row r="40" spans="1:22" ht="15" x14ac:dyDescent="0.2">
      <c r="A40" s="198" t="s">
        <v>120</v>
      </c>
      <c r="B40" s="207">
        <v>-2.2000000000000002</v>
      </c>
      <c r="C40" s="204">
        <v>-2.1</v>
      </c>
      <c r="D40" s="1425">
        <v>-1.1000000000000001</v>
      </c>
      <c r="E40" s="1425"/>
      <c r="F40" s="204">
        <v>-0.2</v>
      </c>
      <c r="G40" s="1425">
        <v>-0.3</v>
      </c>
      <c r="H40" s="1425"/>
      <c r="I40" s="207">
        <v>0</v>
      </c>
      <c r="J40" s="204">
        <v>-3.7</v>
      </c>
      <c r="K40" s="198" t="s">
        <v>145</v>
      </c>
      <c r="M40" s="198"/>
      <c r="N40" s="204">
        <v>0</v>
      </c>
      <c r="O40" s="204">
        <v>0</v>
      </c>
      <c r="P40" s="1425">
        <v>0</v>
      </c>
      <c r="Q40" s="1425"/>
      <c r="R40" s="204">
        <v>0</v>
      </c>
      <c r="S40" s="1425">
        <v>0</v>
      </c>
      <c r="T40" s="1425"/>
      <c r="U40" s="204">
        <v>0</v>
      </c>
      <c r="V40" s="199">
        <v>0</v>
      </c>
    </row>
    <row r="41" spans="1:22" ht="15" x14ac:dyDescent="0.2">
      <c r="A41" s="198" t="s">
        <v>107</v>
      </c>
      <c r="B41" s="204">
        <f>Marine!G22</f>
        <v>11.5</v>
      </c>
      <c r="C41" s="204">
        <v>13.5</v>
      </c>
      <c r="D41" s="1425">
        <v>8.9</v>
      </c>
      <c r="E41" s="1425"/>
      <c r="F41" s="204">
        <v>10.3</v>
      </c>
      <c r="G41" s="1425">
        <v>5.3</v>
      </c>
      <c r="H41" s="1425"/>
      <c r="I41" s="207">
        <v>0</v>
      </c>
      <c r="J41" s="204">
        <v>38</v>
      </c>
      <c r="K41" s="198" t="s">
        <v>146</v>
      </c>
      <c r="M41" s="198"/>
      <c r="N41" s="212">
        <f>Aviation!G22</f>
        <v>-0.4</v>
      </c>
      <c r="O41" s="212">
        <v>1.6</v>
      </c>
      <c r="P41" s="1426">
        <v>0.9</v>
      </c>
      <c r="Q41" s="1426"/>
      <c r="R41" s="212">
        <v>1.1000000000000001</v>
      </c>
      <c r="S41" s="1425">
        <v>0.3</v>
      </c>
      <c r="T41" s="1425"/>
      <c r="U41" s="207">
        <v>0</v>
      </c>
      <c r="V41" s="199">
        <v>3.9</v>
      </c>
    </row>
    <row r="42" spans="1:22" ht="15" x14ac:dyDescent="0.2">
      <c r="A42" s="198" t="s">
        <v>129</v>
      </c>
      <c r="B42" s="204">
        <v>0.8</v>
      </c>
      <c r="C42" s="204">
        <v>-0.1</v>
      </c>
      <c r="D42" s="1425">
        <v>0.2</v>
      </c>
      <c r="E42" s="1425"/>
      <c r="F42" s="204">
        <v>0</v>
      </c>
      <c r="G42" s="1425">
        <v>0</v>
      </c>
      <c r="H42" s="1425"/>
      <c r="I42" s="207">
        <v>0</v>
      </c>
      <c r="J42" s="204">
        <v>0.1</v>
      </c>
      <c r="K42" s="198" t="s">
        <v>147</v>
      </c>
      <c r="M42" s="198"/>
      <c r="N42" s="212">
        <v>0.1</v>
      </c>
      <c r="O42" s="212">
        <v>-0.1</v>
      </c>
      <c r="P42" s="1431">
        <v>0</v>
      </c>
      <c r="Q42" s="1431"/>
      <c r="R42" s="204">
        <v>0</v>
      </c>
      <c r="S42" s="1431">
        <v>0</v>
      </c>
      <c r="T42" s="1431"/>
      <c r="U42" s="207">
        <v>0</v>
      </c>
      <c r="V42" s="199">
        <v>-0.1</v>
      </c>
    </row>
    <row r="43" spans="1:22" ht="15.75" thickBot="1" x14ac:dyDescent="0.25">
      <c r="A43" s="198" t="s">
        <v>105</v>
      </c>
      <c r="B43" s="208">
        <f>SUM(B39:B42)</f>
        <v>53.2</v>
      </c>
      <c r="C43" s="208">
        <v>43.1</v>
      </c>
      <c r="D43" s="1427">
        <v>31.8</v>
      </c>
      <c r="E43" s="1427"/>
      <c r="F43" s="208">
        <v>23.8</v>
      </c>
      <c r="G43" s="1427">
        <v>13.7</v>
      </c>
      <c r="H43" s="1427"/>
      <c r="I43" s="208">
        <v>0</v>
      </c>
      <c r="J43" s="208">
        <v>43.1</v>
      </c>
      <c r="K43" s="198" t="s">
        <v>148</v>
      </c>
      <c r="M43" s="198"/>
      <c r="N43" s="213">
        <f>SUM(N39:N42)</f>
        <v>3.5</v>
      </c>
      <c r="O43" s="213">
        <v>3.8</v>
      </c>
      <c r="P43" s="1428">
        <v>2.2999999999999998</v>
      </c>
      <c r="Q43" s="1428"/>
      <c r="R43" s="213">
        <v>1.4</v>
      </c>
      <c r="S43" s="1429">
        <v>0.3</v>
      </c>
      <c r="T43" s="1430"/>
      <c r="U43" s="208">
        <v>0</v>
      </c>
      <c r="V43" s="213">
        <v>3.8</v>
      </c>
    </row>
    <row r="44" spans="1:22" ht="15" x14ac:dyDescent="0.2">
      <c r="B44" s="204"/>
      <c r="C44" s="204"/>
      <c r="E44" s="204"/>
      <c r="F44" s="204"/>
      <c r="H44" s="204"/>
      <c r="I44" s="204"/>
      <c r="J44" s="204"/>
      <c r="K44" s="198"/>
      <c r="M44" s="198"/>
      <c r="N44" s="204"/>
      <c r="O44" s="204"/>
      <c r="P44" s="204"/>
      <c r="Q44" s="204"/>
      <c r="R44" s="204"/>
      <c r="T44" s="204"/>
      <c r="U44" s="204"/>
      <c r="V44" s="199"/>
    </row>
    <row r="45" spans="1:22" ht="15" x14ac:dyDescent="0.2">
      <c r="A45" s="198" t="s">
        <v>26</v>
      </c>
      <c r="B45" s="205">
        <f>Marine!G18</f>
        <v>7.4</v>
      </c>
      <c r="C45" s="205">
        <v>17.8</v>
      </c>
      <c r="D45" s="1424">
        <v>19.5</v>
      </c>
      <c r="E45" s="1424"/>
      <c r="F45" s="205">
        <v>16.8</v>
      </c>
      <c r="G45" s="1424">
        <v>14.9</v>
      </c>
      <c r="H45" s="1424"/>
      <c r="I45" s="205">
        <v>0</v>
      </c>
      <c r="J45" s="205">
        <v>69</v>
      </c>
      <c r="K45" s="198" t="s">
        <v>149</v>
      </c>
      <c r="M45" s="198"/>
      <c r="N45" s="205">
        <f>Aviation!G18</f>
        <v>5.9</v>
      </c>
      <c r="O45" s="205">
        <v>21.1</v>
      </c>
      <c r="P45" s="1424">
        <v>21.9</v>
      </c>
      <c r="Q45" s="1424"/>
      <c r="R45" s="205">
        <v>17.3</v>
      </c>
      <c r="S45" s="1424">
        <v>15.9</v>
      </c>
      <c r="T45" s="1424"/>
      <c r="U45" s="205">
        <v>0</v>
      </c>
      <c r="V45" s="199">
        <v>76.2</v>
      </c>
    </row>
    <row r="46" spans="1:22" ht="15" x14ac:dyDescent="0.2">
      <c r="B46" s="198"/>
      <c r="C46" s="198"/>
      <c r="E46" s="198"/>
      <c r="F46" s="198"/>
      <c r="H46" s="198"/>
      <c r="I46" s="198"/>
      <c r="J46" s="198"/>
      <c r="K46" s="198"/>
      <c r="M46" s="198"/>
      <c r="N46" s="198"/>
      <c r="O46" s="204"/>
      <c r="P46" s="198"/>
      <c r="Q46" s="198"/>
      <c r="R46" s="198"/>
      <c r="T46" s="198"/>
      <c r="U46" s="198"/>
      <c r="V46" s="199"/>
    </row>
    <row r="47" spans="1:22" ht="15" x14ac:dyDescent="0.2">
      <c r="A47" s="198" t="s">
        <v>121</v>
      </c>
      <c r="B47" s="209">
        <f>B41/B45</f>
        <v>1.554</v>
      </c>
      <c r="C47" s="209">
        <v>0.75800000000000001</v>
      </c>
      <c r="D47" s="1423">
        <v>0.45600000000000002</v>
      </c>
      <c r="E47" s="1423"/>
      <c r="F47" s="209">
        <v>0.61299999999999999</v>
      </c>
      <c r="G47" s="1423">
        <v>0.35599999999999998</v>
      </c>
      <c r="H47" s="1423"/>
      <c r="I47" s="209">
        <v>0</v>
      </c>
      <c r="J47" s="209">
        <v>0.55100000000000005</v>
      </c>
      <c r="K47" s="198" t="s">
        <v>150</v>
      </c>
      <c r="M47" s="198"/>
      <c r="N47" s="209">
        <f>N41/N45</f>
        <v>-6.8000000000000005E-2</v>
      </c>
      <c r="O47" s="209">
        <v>7.5999999999999998E-2</v>
      </c>
      <c r="P47" s="1423">
        <v>4.1000000000000002E-2</v>
      </c>
      <c r="Q47" s="1423"/>
      <c r="R47" s="209">
        <v>6.4000000000000001E-2</v>
      </c>
      <c r="S47" s="1423">
        <v>1.9E-2</v>
      </c>
      <c r="T47" s="1423"/>
      <c r="U47" s="209">
        <v>0</v>
      </c>
      <c r="V47" s="209">
        <v>5.0999999999999997E-2</v>
      </c>
    </row>
    <row r="48" spans="1:22" x14ac:dyDescent="0.2">
      <c r="A48" s="34"/>
    </row>
    <row r="49" spans="1:1" ht="13.5" x14ac:dyDescent="0.2">
      <c r="A49" s="60"/>
    </row>
  </sheetData>
  <mergeCells count="163">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 ref="B6:D6"/>
    <mergeCell ref="E6:G6"/>
    <mergeCell ref="H6:J6"/>
    <mergeCell ref="K6:M6"/>
    <mergeCell ref="N6:P6"/>
    <mergeCell ref="Q6:S6"/>
    <mergeCell ref="T6:V6"/>
    <mergeCell ref="C5:D5"/>
    <mergeCell ref="F5:G5"/>
    <mergeCell ref="I5:J5"/>
    <mergeCell ref="L5:M5"/>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B12:D12"/>
    <mergeCell ref="E12:G12"/>
    <mergeCell ref="H12:J12"/>
    <mergeCell ref="K12:M12"/>
    <mergeCell ref="N12:P12"/>
    <mergeCell ref="Q12:S12"/>
    <mergeCell ref="T14:V14"/>
    <mergeCell ref="B14:D14"/>
    <mergeCell ref="E14:G14"/>
    <mergeCell ref="H14:J14"/>
    <mergeCell ref="K14:M14"/>
    <mergeCell ref="T12:V12"/>
    <mergeCell ref="P22:Q22"/>
    <mergeCell ref="S22:T22"/>
    <mergeCell ref="K15:M15"/>
    <mergeCell ref="O13:P13"/>
    <mergeCell ref="R13:S13"/>
    <mergeCell ref="N15:P15"/>
    <mergeCell ref="Q15:S15"/>
    <mergeCell ref="T15:V15"/>
    <mergeCell ref="U13:V13"/>
    <mergeCell ref="N14:P14"/>
    <mergeCell ref="Q14:S14"/>
    <mergeCell ref="A15:D15"/>
    <mergeCell ref="E15:G15"/>
    <mergeCell ref="H15:J15"/>
    <mergeCell ref="C13:D13"/>
    <mergeCell ref="F13:G13"/>
    <mergeCell ref="I13:J13"/>
    <mergeCell ref="L13:M13"/>
    <mergeCell ref="D23:E23"/>
    <mergeCell ref="G23:H23"/>
    <mergeCell ref="D22:E22"/>
    <mergeCell ref="G22:H22"/>
    <mergeCell ref="D26:E26"/>
    <mergeCell ref="G26:H26"/>
    <mergeCell ref="P26:Q26"/>
    <mergeCell ref="S26:T26"/>
    <mergeCell ref="P23:Q23"/>
    <mergeCell ref="S23:T23"/>
    <mergeCell ref="D25:E25"/>
    <mergeCell ref="G25:H25"/>
    <mergeCell ref="P25:Q25"/>
    <mergeCell ref="S25:T25"/>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40:E40"/>
    <mergeCell ref="G40:H40"/>
    <mergeCell ref="P40:Q40"/>
    <mergeCell ref="S40:T40"/>
    <mergeCell ref="D43:E43"/>
    <mergeCell ref="G43:H43"/>
    <mergeCell ref="P43:Q43"/>
    <mergeCell ref="S43:T43"/>
    <mergeCell ref="D42:E42"/>
    <mergeCell ref="G42:H42"/>
    <mergeCell ref="P42:Q42"/>
    <mergeCell ref="S42:T42"/>
    <mergeCell ref="D47:E47"/>
    <mergeCell ref="G47:H47"/>
    <mergeCell ref="P47:Q47"/>
    <mergeCell ref="S47:T47"/>
    <mergeCell ref="D45:E45"/>
    <mergeCell ref="G45:H45"/>
    <mergeCell ref="P45:Q45"/>
    <mergeCell ref="S45:T45"/>
    <mergeCell ref="D41:E41"/>
    <mergeCell ref="G41:H41"/>
    <mergeCell ref="P41:Q41"/>
    <mergeCell ref="S41:T41"/>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customProperties>
    <customPr name="layoutContexts" r:id="rId2"/>
  </customProperties>
  <legacyDrawing r:id="rId3"/>
  <legacyDrawingHF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7"/>
  <sheetViews>
    <sheetView zoomScale="75" zoomScaleNormal="75" zoomScaleSheetLayoutView="75" workbookViewId="0">
      <selection activeCell="V1" sqref="V1"/>
    </sheetView>
  </sheetViews>
  <sheetFormatPr defaultRowHeight="15" x14ac:dyDescent="0.2"/>
  <cols>
    <col min="1" max="1" width="3.5703125" style="403" customWidth="1"/>
    <col min="2" max="2" width="82.42578125" style="403" customWidth="1"/>
    <col min="3" max="3" width="2.5703125" style="440" customWidth="1"/>
    <col min="4" max="4" width="16.140625" style="710" customWidth="1"/>
    <col min="5" max="5" width="6" style="710" customWidth="1"/>
    <col min="6" max="6" width="2.5703125" style="710" customWidth="1"/>
    <col min="7" max="7" width="16.140625" style="706" customWidth="1"/>
    <col min="8" max="8" width="6" style="706" customWidth="1"/>
    <col min="9" max="9" width="2.5703125" style="706" customWidth="1"/>
    <col min="10" max="10" width="16.140625" style="706" customWidth="1"/>
    <col min="11" max="11" width="6.140625" style="710" customWidth="1"/>
    <col min="12" max="12" width="2.5703125" style="710" customWidth="1"/>
    <col min="13" max="13" width="16.140625" style="710" customWidth="1"/>
    <col min="14" max="14" width="6" style="710" customWidth="1"/>
    <col min="15" max="15" width="2.5703125" style="710" customWidth="1"/>
    <col min="16" max="16" width="16.140625" style="705" customWidth="1"/>
    <col min="17" max="16384" width="9.140625" style="403"/>
  </cols>
  <sheetData>
    <row r="1" spans="2:18" ht="34.5" customHeight="1" x14ac:dyDescent="0.25">
      <c r="B1" s="1454" t="s">
        <v>518</v>
      </c>
      <c r="C1" s="1454"/>
      <c r="D1" s="1455"/>
      <c r="E1" s="1455"/>
      <c r="F1" s="1455"/>
      <c r="G1" s="1455"/>
      <c r="H1" s="1455"/>
      <c r="I1" s="1455"/>
      <c r="J1" s="1455"/>
      <c r="K1" s="1455"/>
      <c r="L1" s="1455"/>
      <c r="M1" s="1455"/>
      <c r="N1" s="1455"/>
      <c r="O1" s="1455"/>
      <c r="P1" s="1455"/>
    </row>
    <row r="2" spans="2:18" s="399" customFormat="1" ht="15" customHeight="1" x14ac:dyDescent="0.25">
      <c r="C2" s="1141"/>
      <c r="D2" s="707"/>
      <c r="E2" s="707"/>
      <c r="F2" s="707"/>
      <c r="G2" s="707"/>
      <c r="H2" s="707"/>
      <c r="I2" s="707"/>
      <c r="J2" s="707"/>
      <c r="K2" s="707"/>
      <c r="L2" s="707"/>
      <c r="M2" s="707"/>
      <c r="N2" s="707"/>
      <c r="O2" s="707"/>
      <c r="P2" s="707"/>
    </row>
    <row r="3" spans="2:18" s="1278" customFormat="1" ht="22.5" customHeight="1" x14ac:dyDescent="0.25">
      <c r="D3" s="1279"/>
      <c r="E3" s="1279"/>
      <c r="F3" s="1279"/>
      <c r="G3" s="1279"/>
      <c r="H3" s="1279"/>
      <c r="I3" s="1279"/>
      <c r="J3" s="1280" t="s">
        <v>549</v>
      </c>
      <c r="K3" s="1279"/>
      <c r="L3" s="1279"/>
      <c r="M3" s="1279"/>
      <c r="N3" s="1279"/>
      <c r="O3" s="1279"/>
      <c r="P3" s="1279"/>
    </row>
    <row r="4" spans="2:18" s="399" customFormat="1" ht="18.75" customHeight="1" x14ac:dyDescent="0.25">
      <c r="B4" s="402"/>
      <c r="C4" s="402"/>
      <c r="D4" s="401" t="s">
        <v>221</v>
      </c>
      <c r="E4" s="1141"/>
      <c r="F4" s="1141"/>
      <c r="G4" s="401" t="s">
        <v>187</v>
      </c>
      <c r="H4" s="1141"/>
      <c r="I4" s="1141"/>
      <c r="J4" s="401" t="s">
        <v>179</v>
      </c>
      <c r="K4" s="401"/>
      <c r="L4" s="401"/>
      <c r="M4" s="401" t="s">
        <v>183</v>
      </c>
      <c r="N4" s="1141"/>
      <c r="O4" s="1141"/>
      <c r="P4" s="401" t="s">
        <v>182</v>
      </c>
      <c r="Q4" s="1141"/>
      <c r="R4" s="1141"/>
    </row>
    <row r="5" spans="2:18" s="402" customFormat="1" ht="18.75" customHeight="1" x14ac:dyDescent="0.25">
      <c r="D5" s="401" t="s">
        <v>207</v>
      </c>
      <c r="G5" s="1143" t="s">
        <v>169</v>
      </c>
      <c r="H5" s="408"/>
      <c r="I5" s="408"/>
      <c r="J5" s="1143" t="s">
        <v>180</v>
      </c>
      <c r="K5" s="1143"/>
      <c r="L5" s="1143"/>
      <c r="M5" s="1143" t="s">
        <v>552</v>
      </c>
      <c r="N5" s="408"/>
      <c r="O5" s="408"/>
      <c r="P5" s="1143" t="s">
        <v>569</v>
      </c>
    </row>
    <row r="6" spans="2:18" s="402" customFormat="1" ht="6" customHeight="1" x14ac:dyDescent="0.25">
      <c r="D6" s="400"/>
      <c r="G6" s="1143"/>
      <c r="J6" s="1143"/>
      <c r="K6" s="1143"/>
      <c r="L6" s="1143"/>
      <c r="M6" s="1143"/>
      <c r="P6" s="1143"/>
    </row>
    <row r="7" spans="2:18" s="402" customFormat="1" ht="16.5" customHeight="1" x14ac:dyDescent="0.25">
      <c r="B7" s="402" t="s">
        <v>276</v>
      </c>
      <c r="G7" s="405"/>
      <c r="J7" s="405"/>
      <c r="K7" s="405"/>
      <c r="L7" s="405"/>
      <c r="M7" s="405"/>
      <c r="P7" s="404"/>
    </row>
    <row r="8" spans="2:18" ht="16.5" customHeight="1" x14ac:dyDescent="0.2">
      <c r="B8" s="442" t="s">
        <v>457</v>
      </c>
      <c r="C8" s="442"/>
      <c r="D8" s="1282">
        <v>27.4</v>
      </c>
      <c r="E8" s="470"/>
      <c r="F8" s="833" t="s">
        <v>1</v>
      </c>
      <c r="G8" s="183">
        <v>28.3</v>
      </c>
      <c r="H8" s="1144"/>
      <c r="I8" s="833" t="s">
        <v>1</v>
      </c>
      <c r="J8" s="1282">
        <v>0</v>
      </c>
      <c r="K8" s="1144"/>
      <c r="L8" s="833" t="s">
        <v>1</v>
      </c>
      <c r="M8" s="1282">
        <v>0.9</v>
      </c>
      <c r="N8" s="1144"/>
      <c r="O8" s="1144"/>
      <c r="P8" s="1142" t="s">
        <v>570</v>
      </c>
      <c r="Q8" s="440"/>
      <c r="R8" s="440"/>
    </row>
    <row r="9" spans="2:18" ht="16.5" customHeight="1" x14ac:dyDescent="0.2">
      <c r="B9" s="442" t="s">
        <v>558</v>
      </c>
      <c r="C9" s="442"/>
      <c r="D9" s="1282">
        <v>25.7</v>
      </c>
      <c r="E9" s="443"/>
      <c r="F9" s="443"/>
      <c r="G9" s="183">
        <v>25.7</v>
      </c>
      <c r="H9" s="443"/>
      <c r="I9" s="443"/>
      <c r="J9" s="1282">
        <v>0</v>
      </c>
      <c r="K9" s="443"/>
      <c r="L9" s="443"/>
      <c r="M9" s="1282">
        <v>0</v>
      </c>
      <c r="N9" s="1145"/>
      <c r="O9" s="1145"/>
      <c r="P9" s="1146" t="s">
        <v>559</v>
      </c>
      <c r="Q9" s="440"/>
      <c r="R9" s="440"/>
    </row>
    <row r="10" spans="2:18" ht="16.5" customHeight="1" x14ac:dyDescent="0.2">
      <c r="B10" s="442" t="s">
        <v>539</v>
      </c>
      <c r="C10" s="442"/>
      <c r="D10" s="1282">
        <v>11</v>
      </c>
      <c r="E10" s="443"/>
      <c r="F10" s="443"/>
      <c r="G10" s="183">
        <v>10.9</v>
      </c>
      <c r="H10" s="443"/>
      <c r="I10" s="443"/>
      <c r="J10" s="1282">
        <v>0.1</v>
      </c>
      <c r="K10" s="443"/>
      <c r="L10" s="443"/>
      <c r="M10" s="1282">
        <v>-0.1</v>
      </c>
      <c r="N10" s="1145"/>
      <c r="O10" s="1145"/>
      <c r="P10" s="1146" t="s">
        <v>560</v>
      </c>
      <c r="Q10" s="440"/>
      <c r="R10" s="440"/>
    </row>
    <row r="11" spans="2:18" ht="16.5" customHeight="1" x14ac:dyDescent="0.2">
      <c r="B11" s="442" t="s">
        <v>372</v>
      </c>
      <c r="C11" s="442"/>
      <c r="D11" s="1282">
        <v>10.6</v>
      </c>
      <c r="E11" s="443"/>
      <c r="F11" s="443"/>
      <c r="G11" s="183">
        <v>10.7</v>
      </c>
      <c r="H11" s="443"/>
      <c r="I11" s="443"/>
      <c r="J11" s="1282">
        <v>0.1</v>
      </c>
      <c r="K11" s="443"/>
      <c r="L11" s="443"/>
      <c r="M11" s="1282">
        <v>-0.1</v>
      </c>
      <c r="N11" s="1145"/>
      <c r="O11" s="1145"/>
      <c r="P11" s="1146" t="s">
        <v>559</v>
      </c>
      <c r="Q11" s="440"/>
      <c r="R11" s="440"/>
    </row>
    <row r="12" spans="2:18" ht="16.5" customHeight="1" x14ac:dyDescent="0.2">
      <c r="B12" s="442" t="s">
        <v>473</v>
      </c>
      <c r="C12" s="442"/>
      <c r="D12" s="1282">
        <v>10.3</v>
      </c>
      <c r="E12" s="443"/>
      <c r="F12" s="443"/>
      <c r="G12" s="183">
        <v>10.199999999999999</v>
      </c>
      <c r="H12" s="443"/>
      <c r="I12" s="443"/>
      <c r="J12" s="1282">
        <v>0</v>
      </c>
      <c r="K12" s="443"/>
      <c r="L12" s="443"/>
      <c r="M12" s="1282">
        <v>0</v>
      </c>
      <c r="N12" s="1145"/>
      <c r="O12" s="1145"/>
      <c r="P12" s="1146" t="s">
        <v>251</v>
      </c>
      <c r="Q12" s="440"/>
      <c r="R12" s="440"/>
    </row>
    <row r="13" spans="2:18" ht="16.5" customHeight="1" x14ac:dyDescent="0.2">
      <c r="B13" s="442" t="s">
        <v>458</v>
      </c>
      <c r="C13" s="442"/>
      <c r="D13" s="1282">
        <v>10</v>
      </c>
      <c r="E13" s="443"/>
      <c r="F13" s="443"/>
      <c r="G13" s="183">
        <v>10.1</v>
      </c>
      <c r="H13" s="443"/>
      <c r="I13" s="443"/>
      <c r="J13" s="1282">
        <v>0</v>
      </c>
      <c r="K13" s="443"/>
      <c r="L13" s="443"/>
      <c r="M13" s="1282">
        <v>0</v>
      </c>
      <c r="N13" s="1145"/>
      <c r="O13" s="1145"/>
      <c r="P13" s="1146" t="s">
        <v>251</v>
      </c>
      <c r="Q13" s="440"/>
      <c r="R13" s="440"/>
    </row>
    <row r="14" spans="2:18" ht="16.5" customHeight="1" x14ac:dyDescent="0.2">
      <c r="B14" s="442" t="s">
        <v>373</v>
      </c>
      <c r="C14" s="442"/>
      <c r="D14" s="1282">
        <v>8.6</v>
      </c>
      <c r="E14" s="443"/>
      <c r="F14" s="443"/>
      <c r="G14" s="183">
        <v>8.6999999999999993</v>
      </c>
      <c r="H14" s="443"/>
      <c r="I14" s="443"/>
      <c r="J14" s="1282">
        <v>0.1</v>
      </c>
      <c r="K14" s="443"/>
      <c r="L14" s="443"/>
      <c r="M14" s="1282">
        <v>0</v>
      </c>
      <c r="N14" s="1145"/>
      <c r="O14" s="1145"/>
      <c r="P14" s="1146" t="s">
        <v>561</v>
      </c>
      <c r="Q14" s="440"/>
      <c r="R14" s="440"/>
    </row>
    <row r="15" spans="2:18" ht="16.5" customHeight="1" x14ac:dyDescent="0.2">
      <c r="B15" s="442" t="s">
        <v>499</v>
      </c>
      <c r="C15" s="442"/>
      <c r="D15" s="1282">
        <v>8.5</v>
      </c>
      <c r="E15" s="443"/>
      <c r="F15" s="443"/>
      <c r="G15" s="183">
        <v>8.6</v>
      </c>
      <c r="H15" s="443"/>
      <c r="I15" s="443"/>
      <c r="J15" s="1282">
        <v>0.1</v>
      </c>
      <c r="K15" s="443"/>
      <c r="L15" s="443"/>
      <c r="M15" s="1282">
        <v>0</v>
      </c>
      <c r="N15" s="1145"/>
      <c r="O15" s="1145"/>
      <c r="P15" s="1146" t="s">
        <v>559</v>
      </c>
      <c r="Q15" s="440"/>
      <c r="R15" s="440"/>
    </row>
    <row r="16" spans="2:18" ht="16.5" customHeight="1" x14ac:dyDescent="0.2">
      <c r="B16" s="442" t="s">
        <v>459</v>
      </c>
      <c r="C16" s="442"/>
      <c r="D16" s="1282">
        <v>8.1999999999999993</v>
      </c>
      <c r="E16" s="443"/>
      <c r="F16" s="443"/>
      <c r="G16" s="183">
        <v>8.1999999999999993</v>
      </c>
      <c r="H16" s="443"/>
      <c r="I16" s="443"/>
      <c r="J16" s="1282">
        <v>0</v>
      </c>
      <c r="K16" s="443"/>
      <c r="L16" s="443"/>
      <c r="M16" s="1282">
        <v>0</v>
      </c>
      <c r="N16" s="1145"/>
      <c r="O16" s="1145"/>
      <c r="P16" s="1146" t="s">
        <v>251</v>
      </c>
      <c r="Q16" s="440"/>
      <c r="R16" s="440"/>
    </row>
    <row r="17" spans="2:18" ht="16.5" customHeight="1" x14ac:dyDescent="0.2">
      <c r="B17" s="442" t="s">
        <v>497</v>
      </c>
      <c r="C17" s="442"/>
      <c r="D17" s="1282">
        <v>8.1</v>
      </c>
      <c r="E17" s="443"/>
      <c r="F17" s="443"/>
      <c r="G17" s="183">
        <v>8.1</v>
      </c>
      <c r="H17" s="443"/>
      <c r="I17" s="443"/>
      <c r="J17" s="1282">
        <v>0</v>
      </c>
      <c r="K17" s="443"/>
      <c r="L17" s="443"/>
      <c r="M17" s="1282">
        <v>-0.1</v>
      </c>
      <c r="N17" s="1145"/>
      <c r="O17" s="1145"/>
      <c r="P17" s="1146" t="s">
        <v>559</v>
      </c>
      <c r="Q17" s="440"/>
      <c r="R17" s="440"/>
    </row>
    <row r="18" spans="2:18" ht="16.5" customHeight="1" x14ac:dyDescent="0.2">
      <c r="B18" s="442" t="s">
        <v>460</v>
      </c>
      <c r="C18" s="442"/>
      <c r="D18" s="1282">
        <v>7.4</v>
      </c>
      <c r="E18" s="443"/>
      <c r="F18" s="443"/>
      <c r="G18" s="183">
        <v>8</v>
      </c>
      <c r="H18" s="443"/>
      <c r="I18" s="443"/>
      <c r="J18" s="1282">
        <v>0.2</v>
      </c>
      <c r="K18" s="443"/>
      <c r="L18" s="443"/>
      <c r="M18" s="1282">
        <v>-0.1</v>
      </c>
      <c r="N18" s="1145"/>
      <c r="O18" s="1145"/>
      <c r="P18" s="1146" t="s">
        <v>562</v>
      </c>
      <c r="Q18" s="440"/>
      <c r="R18" s="440"/>
    </row>
    <row r="19" spans="2:18" ht="16.5" customHeight="1" x14ac:dyDescent="0.2">
      <c r="B19" s="442" t="s">
        <v>563</v>
      </c>
      <c r="C19" s="442"/>
      <c r="D19" s="1282">
        <v>7.3</v>
      </c>
      <c r="E19" s="443"/>
      <c r="F19" s="443"/>
      <c r="G19" s="183">
        <v>7.5</v>
      </c>
      <c r="H19" s="443"/>
      <c r="I19" s="443"/>
      <c r="J19" s="1282">
        <v>0.1</v>
      </c>
      <c r="K19" s="443"/>
      <c r="L19" s="443"/>
      <c r="M19" s="1282">
        <v>-0.1</v>
      </c>
      <c r="N19" s="1145"/>
      <c r="O19" s="1145"/>
      <c r="P19" s="1146" t="s">
        <v>561</v>
      </c>
      <c r="Q19" s="440"/>
      <c r="R19" s="440"/>
    </row>
    <row r="20" spans="2:18" ht="16.5" customHeight="1" x14ac:dyDescent="0.2">
      <c r="B20" s="442" t="s">
        <v>492</v>
      </c>
      <c r="C20" s="442"/>
      <c r="D20" s="1282">
        <v>6.8</v>
      </c>
      <c r="E20" s="443"/>
      <c r="F20" s="443"/>
      <c r="G20" s="183">
        <v>7.3</v>
      </c>
      <c r="H20" s="443"/>
      <c r="I20" s="443"/>
      <c r="J20" s="1282">
        <v>0.1</v>
      </c>
      <c r="K20" s="443"/>
      <c r="L20" s="443"/>
      <c r="M20" s="1282">
        <v>0</v>
      </c>
      <c r="N20" s="1145"/>
      <c r="O20" s="1145"/>
      <c r="P20" s="1146" t="s">
        <v>559</v>
      </c>
      <c r="Q20" s="440"/>
      <c r="R20" s="440"/>
    </row>
    <row r="21" spans="2:18" ht="16.5" customHeight="1" x14ac:dyDescent="0.2">
      <c r="B21" s="442" t="s">
        <v>428</v>
      </c>
      <c r="C21" s="442"/>
      <c r="D21" s="1282">
        <v>7.1</v>
      </c>
      <c r="E21" s="443"/>
      <c r="F21" s="443"/>
      <c r="G21" s="183">
        <v>7.2</v>
      </c>
      <c r="H21" s="443"/>
      <c r="I21" s="443"/>
      <c r="J21" s="1282">
        <v>0</v>
      </c>
      <c r="K21" s="443"/>
      <c r="L21" s="443"/>
      <c r="M21" s="1282">
        <v>0</v>
      </c>
      <c r="N21" s="1145"/>
      <c r="O21" s="1145"/>
      <c r="P21" s="1146" t="s">
        <v>564</v>
      </c>
      <c r="Q21" s="440"/>
      <c r="R21" s="1377"/>
    </row>
    <row r="22" spans="2:18" ht="16.5" customHeight="1" x14ac:dyDescent="0.2">
      <c r="B22" s="442" t="s">
        <v>541</v>
      </c>
      <c r="C22" s="442"/>
      <c r="D22" s="1282">
        <v>6.6</v>
      </c>
      <c r="E22" s="443"/>
      <c r="F22" s="443"/>
      <c r="G22" s="183">
        <v>6.8</v>
      </c>
      <c r="H22" s="443"/>
      <c r="I22" s="443"/>
      <c r="J22" s="1282">
        <v>0.1</v>
      </c>
      <c r="K22" s="443"/>
      <c r="L22" s="443"/>
      <c r="M22" s="1282">
        <v>-0.1</v>
      </c>
      <c r="N22" s="1145"/>
      <c r="O22" s="1145"/>
      <c r="P22" s="1146" t="s">
        <v>559</v>
      </c>
      <c r="Q22" s="440"/>
      <c r="R22" s="440"/>
    </row>
    <row r="23" spans="2:18" ht="16.5" customHeight="1" x14ac:dyDescent="0.2">
      <c r="B23" s="442" t="s">
        <v>565</v>
      </c>
      <c r="C23" s="442"/>
      <c r="D23" s="1282">
        <v>6.7</v>
      </c>
      <c r="E23" s="443"/>
      <c r="F23" s="443"/>
      <c r="G23" s="183">
        <v>6.7</v>
      </c>
      <c r="H23" s="443"/>
      <c r="I23" s="443"/>
      <c r="J23" s="1282">
        <v>0</v>
      </c>
      <c r="K23" s="443"/>
      <c r="L23" s="443"/>
      <c r="M23" s="1282">
        <v>0</v>
      </c>
      <c r="N23" s="1145"/>
      <c r="O23" s="1145"/>
      <c r="P23" s="1146" t="s">
        <v>564</v>
      </c>
      <c r="Q23" s="440"/>
      <c r="R23" s="440"/>
    </row>
    <row r="24" spans="2:18" ht="16.5" customHeight="1" x14ac:dyDescent="0.2">
      <c r="B24" s="442" t="s">
        <v>496</v>
      </c>
      <c r="C24" s="442"/>
      <c r="D24" s="1282">
        <v>6.4</v>
      </c>
      <c r="E24" s="443"/>
      <c r="F24" s="443"/>
      <c r="G24" s="183">
        <v>6.5</v>
      </c>
      <c r="H24" s="443"/>
      <c r="I24" s="443"/>
      <c r="J24" s="1282">
        <v>0</v>
      </c>
      <c r="K24" s="443"/>
      <c r="L24" s="443"/>
      <c r="M24" s="1282">
        <v>0</v>
      </c>
      <c r="N24" s="1145"/>
      <c r="O24" s="1145"/>
      <c r="P24" s="1146" t="s">
        <v>564</v>
      </c>
      <c r="Q24" s="440"/>
      <c r="R24" s="440"/>
    </row>
    <row r="25" spans="2:18" ht="16.5" customHeight="1" x14ac:dyDescent="0.2">
      <c r="B25" s="442" t="s">
        <v>540</v>
      </c>
      <c r="C25" s="442"/>
      <c r="D25" s="1282">
        <v>6.2</v>
      </c>
      <c r="E25" s="443"/>
      <c r="F25" s="443"/>
      <c r="G25" s="183">
        <v>6.3</v>
      </c>
      <c r="H25" s="443"/>
      <c r="I25" s="443"/>
      <c r="J25" s="1282">
        <v>0.1</v>
      </c>
      <c r="K25" s="443"/>
      <c r="L25" s="443"/>
      <c r="M25" s="1282">
        <v>-0.1</v>
      </c>
      <c r="N25" s="1145"/>
      <c r="O25" s="1145"/>
      <c r="P25" s="1146" t="s">
        <v>559</v>
      </c>
      <c r="Q25" s="440"/>
      <c r="R25" s="440"/>
    </row>
    <row r="26" spans="2:18" ht="16.5" customHeight="1" x14ac:dyDescent="0.2">
      <c r="B26" s="442" t="s">
        <v>461</v>
      </c>
      <c r="C26" s="442"/>
      <c r="D26" s="1282">
        <v>6.2</v>
      </c>
      <c r="E26" s="443"/>
      <c r="F26" s="443"/>
      <c r="G26" s="183">
        <v>6.1</v>
      </c>
      <c r="H26" s="443"/>
      <c r="I26" s="443"/>
      <c r="J26" s="1282">
        <v>0</v>
      </c>
      <c r="K26" s="443"/>
      <c r="L26" s="443"/>
      <c r="M26" s="1282">
        <v>0</v>
      </c>
      <c r="N26" s="1145"/>
      <c r="O26" s="1145"/>
      <c r="P26" s="1146" t="s">
        <v>561</v>
      </c>
      <c r="Q26" s="440"/>
      <c r="R26" s="1377"/>
    </row>
    <row r="27" spans="2:18" ht="16.5" customHeight="1" x14ac:dyDescent="0.2">
      <c r="B27" s="442" t="s">
        <v>542</v>
      </c>
      <c r="C27" s="442"/>
      <c r="D27" s="1282">
        <v>5.9</v>
      </c>
      <c r="E27" s="443"/>
      <c r="F27" s="443"/>
      <c r="G27" s="183">
        <v>6</v>
      </c>
      <c r="H27" s="443"/>
      <c r="I27" s="443"/>
      <c r="J27" s="1282">
        <v>0.1</v>
      </c>
      <c r="K27" s="443"/>
      <c r="L27" s="443"/>
      <c r="M27" s="1282">
        <v>0</v>
      </c>
      <c r="N27" s="1145"/>
      <c r="O27" s="1145"/>
      <c r="P27" s="1146" t="s">
        <v>456</v>
      </c>
      <c r="Q27" s="440"/>
      <c r="R27" s="440"/>
    </row>
    <row r="28" spans="2:18" ht="17.25" customHeight="1" thickBot="1" x14ac:dyDescent="0.3">
      <c r="B28" s="470"/>
      <c r="C28" s="470"/>
      <c r="D28" s="1147"/>
      <c r="E28" s="470"/>
      <c r="F28" s="843" t="s">
        <v>1</v>
      </c>
      <c r="G28" s="1379">
        <v>197.9</v>
      </c>
      <c r="H28" s="472"/>
      <c r="I28" s="843" t="s">
        <v>1</v>
      </c>
      <c r="J28" s="1379">
        <v>1.1000000000000001</v>
      </c>
      <c r="K28" s="409"/>
      <c r="L28" s="843" t="s">
        <v>1</v>
      </c>
      <c r="M28" s="1379">
        <v>0.2</v>
      </c>
      <c r="N28" s="407"/>
      <c r="O28" s="843"/>
      <c r="P28" s="1148" t="s">
        <v>564</v>
      </c>
      <c r="Q28" s="440"/>
      <c r="R28" s="440"/>
    </row>
    <row r="29" spans="2:18" ht="15" customHeight="1" x14ac:dyDescent="0.2">
      <c r="B29" s="470"/>
      <c r="C29" s="470"/>
      <c r="D29" s="1147"/>
      <c r="E29" s="470"/>
      <c r="F29" s="470"/>
      <c r="G29" s="409"/>
      <c r="H29" s="407"/>
      <c r="I29" s="407"/>
      <c r="J29" s="411"/>
      <c r="K29" s="409"/>
      <c r="L29" s="409"/>
      <c r="M29" s="1283"/>
      <c r="N29" s="407"/>
      <c r="O29" s="407"/>
      <c r="P29" s="407"/>
      <c r="Q29" s="440"/>
      <c r="R29" s="440"/>
    </row>
    <row r="30" spans="2:18" s="402" customFormat="1" ht="19.5" customHeight="1" thickBot="1" x14ac:dyDescent="0.3">
      <c r="B30" s="402" t="s">
        <v>488</v>
      </c>
      <c r="G30" s="1149">
        <v>0.30499999999999999</v>
      </c>
      <c r="K30" s="405"/>
      <c r="L30" s="405"/>
      <c r="R30" s="1378"/>
    </row>
    <row r="31" spans="2:18" s="402" customFormat="1" ht="15" customHeight="1" x14ac:dyDescent="0.25">
      <c r="G31" s="393"/>
      <c r="K31" s="405"/>
      <c r="L31" s="405"/>
      <c r="M31" s="405"/>
    </row>
    <row r="32" spans="2:18" s="1278" customFormat="1" ht="22.5" customHeight="1" x14ac:dyDescent="0.25">
      <c r="D32" s="1279"/>
      <c r="E32" s="1279"/>
      <c r="F32" s="1279"/>
      <c r="G32" s="1279"/>
      <c r="H32" s="1279"/>
      <c r="I32" s="1279"/>
      <c r="J32" s="1280" t="s">
        <v>549</v>
      </c>
      <c r="K32" s="1279"/>
      <c r="L32" s="1279"/>
      <c r="M32" s="1279"/>
      <c r="N32" s="1279"/>
      <c r="O32" s="1279"/>
      <c r="P32" s="1279"/>
    </row>
    <row r="33" spans="2:18" s="440" customFormat="1" ht="15.75" x14ac:dyDescent="0.25">
      <c r="B33" s="438"/>
      <c r="C33" s="438"/>
      <c r="E33" s="438"/>
      <c r="F33" s="438"/>
      <c r="G33" s="411"/>
      <c r="H33" s="1150"/>
      <c r="I33" s="1150"/>
      <c r="J33" s="1150"/>
      <c r="M33" s="1151"/>
      <c r="P33" s="1152" t="s">
        <v>286</v>
      </c>
    </row>
    <row r="34" spans="2:18" ht="15.75" x14ac:dyDescent="0.25">
      <c r="B34" s="402"/>
      <c r="C34" s="402"/>
      <c r="D34" s="440"/>
      <c r="E34" s="402"/>
      <c r="F34" s="402"/>
      <c r="G34" s="1152" t="s">
        <v>535</v>
      </c>
      <c r="H34" s="1150"/>
      <c r="I34" s="1150"/>
      <c r="J34" s="1150"/>
      <c r="K34" s="440"/>
      <c r="L34" s="440"/>
      <c r="M34" s="1151"/>
      <c r="N34" s="440"/>
      <c r="O34" s="440"/>
      <c r="P34" s="1152" t="s">
        <v>287</v>
      </c>
      <c r="Q34" s="440"/>
      <c r="R34" s="440"/>
    </row>
    <row r="35" spans="2:18" ht="18.75" x14ac:dyDescent="0.25">
      <c r="B35" s="440"/>
      <c r="D35" s="1152" t="s">
        <v>285</v>
      </c>
      <c r="E35" s="402"/>
      <c r="F35" s="402"/>
      <c r="G35" s="1152" t="s">
        <v>288</v>
      </c>
      <c r="H35" s="1153"/>
      <c r="I35" s="1153"/>
      <c r="J35" s="1152" t="s">
        <v>571</v>
      </c>
      <c r="K35" s="440"/>
      <c r="L35" s="440"/>
      <c r="M35" s="1151"/>
      <c r="N35" s="440"/>
      <c r="O35" s="440"/>
      <c r="P35" s="1152" t="s">
        <v>289</v>
      </c>
      <c r="Q35" s="440"/>
      <c r="R35" s="440"/>
    </row>
    <row r="36" spans="2:18" ht="16.5" customHeight="1" x14ac:dyDescent="0.25">
      <c r="B36" s="402" t="s">
        <v>291</v>
      </c>
      <c r="C36" s="402"/>
      <c r="D36" s="440"/>
      <c r="E36" s="402"/>
      <c r="F36" s="402"/>
      <c r="G36" s="402"/>
      <c r="H36" s="402"/>
      <c r="I36" s="402"/>
      <c r="J36" s="402"/>
      <c r="K36" s="440"/>
      <c r="L36" s="440"/>
      <c r="M36" s="440"/>
      <c r="N36" s="440"/>
      <c r="O36" s="440"/>
      <c r="P36" s="1152"/>
      <c r="Q36" s="440"/>
      <c r="R36" s="440"/>
    </row>
    <row r="37" spans="2:18" ht="16.5" customHeight="1" x14ac:dyDescent="0.25">
      <c r="B37" s="442" t="s">
        <v>279</v>
      </c>
      <c r="C37" s="833" t="s">
        <v>1</v>
      </c>
      <c r="D37" s="1100">
        <v>168.9</v>
      </c>
      <c r="E37" s="1154"/>
      <c r="F37" s="833" t="s">
        <v>1</v>
      </c>
      <c r="G37" s="1100">
        <v>388.2</v>
      </c>
      <c r="H37" s="1155"/>
      <c r="I37" s="833" t="s">
        <v>1</v>
      </c>
      <c r="J37" s="1100">
        <v>557.1</v>
      </c>
      <c r="K37" s="407"/>
      <c r="L37" s="407"/>
      <c r="M37" s="510"/>
      <c r="N37" s="407"/>
      <c r="O37" s="833" t="s">
        <v>1</v>
      </c>
      <c r="P37" s="1156">
        <v>0</v>
      </c>
      <c r="Q37" s="1281"/>
      <c r="R37" s="440"/>
    </row>
    <row r="38" spans="2:18" ht="16.5" customHeight="1" x14ac:dyDescent="0.25">
      <c r="B38" s="442" t="s">
        <v>260</v>
      </c>
      <c r="C38" s="442"/>
      <c r="D38" s="1100">
        <v>41.5</v>
      </c>
      <c r="E38" s="1154"/>
      <c r="F38" s="1154"/>
      <c r="G38" s="1100">
        <v>10.3</v>
      </c>
      <c r="H38" s="1157"/>
      <c r="I38" s="1157"/>
      <c r="J38" s="1100">
        <v>51.8</v>
      </c>
      <c r="K38" s="407"/>
      <c r="L38" s="407"/>
      <c r="M38" s="510"/>
      <c r="N38" s="407"/>
      <c r="O38" s="407"/>
      <c r="P38" s="1156">
        <v>2</v>
      </c>
      <c r="Q38" s="440"/>
      <c r="R38" s="440"/>
    </row>
    <row r="39" spans="2:18" ht="16.5" customHeight="1" x14ac:dyDescent="0.25">
      <c r="B39" s="442" t="s">
        <v>264</v>
      </c>
      <c r="C39" s="442"/>
      <c r="D39" s="1156">
        <v>13.9</v>
      </c>
      <c r="E39" s="1154"/>
      <c r="F39" s="1154"/>
      <c r="G39" s="1100">
        <v>13.2</v>
      </c>
      <c r="H39" s="1157"/>
      <c r="I39" s="1157"/>
      <c r="J39" s="1100">
        <v>27.1</v>
      </c>
      <c r="K39" s="407"/>
      <c r="L39" s="407"/>
      <c r="M39" s="510"/>
      <c r="N39" s="407"/>
      <c r="O39" s="407"/>
      <c r="P39" s="1156">
        <v>15.5</v>
      </c>
      <c r="Q39" s="440"/>
      <c r="R39" s="440"/>
    </row>
    <row r="40" spans="2:18" ht="16.5" customHeight="1" x14ac:dyDescent="0.25">
      <c r="B40" s="442" t="s">
        <v>261</v>
      </c>
      <c r="C40" s="442"/>
      <c r="D40" s="1156">
        <v>16.399999999999999</v>
      </c>
      <c r="E40" s="1154"/>
      <c r="F40" s="1154"/>
      <c r="G40" s="1100">
        <v>17.7</v>
      </c>
      <c r="H40" s="1157"/>
      <c r="I40" s="1157"/>
      <c r="J40" s="1100">
        <v>34.1</v>
      </c>
      <c r="K40" s="407"/>
      <c r="L40" s="407"/>
      <c r="M40" s="510"/>
      <c r="N40" s="407"/>
      <c r="O40" s="407"/>
      <c r="P40" s="1156">
        <v>7.4</v>
      </c>
      <c r="Q40" s="440"/>
      <c r="R40" s="440"/>
    </row>
    <row r="41" spans="2:18" ht="16.5" customHeight="1" x14ac:dyDescent="0.25">
      <c r="B41" s="442" t="s">
        <v>282</v>
      </c>
      <c r="C41" s="442"/>
      <c r="D41" s="1156">
        <v>8.6999999999999993</v>
      </c>
      <c r="E41" s="1154"/>
      <c r="F41" s="1154"/>
      <c r="G41" s="1100">
        <v>8.3000000000000007</v>
      </c>
      <c r="H41" s="1157"/>
      <c r="I41" s="1157"/>
      <c r="J41" s="1100">
        <v>17</v>
      </c>
      <c r="K41" s="407"/>
      <c r="L41" s="407"/>
      <c r="M41" s="510"/>
      <c r="N41" s="407"/>
      <c r="O41" s="407"/>
      <c r="P41" s="1156">
        <v>12.9</v>
      </c>
      <c r="Q41" s="440"/>
      <c r="R41" s="440"/>
    </row>
    <row r="42" spans="2:18" ht="16.5" customHeight="1" x14ac:dyDescent="0.25">
      <c r="B42" s="442" t="s">
        <v>259</v>
      </c>
      <c r="C42" s="442"/>
      <c r="D42" s="1156">
        <v>23.4</v>
      </c>
      <c r="E42" s="1154"/>
      <c r="F42" s="1154"/>
      <c r="G42" s="1100">
        <v>4</v>
      </c>
      <c r="H42" s="1157"/>
      <c r="I42" s="1157"/>
      <c r="J42" s="1100">
        <v>27.4</v>
      </c>
      <c r="K42" s="407"/>
      <c r="L42" s="407"/>
      <c r="M42" s="510"/>
      <c r="N42" s="407"/>
      <c r="O42" s="407"/>
      <c r="P42" s="1156">
        <v>0</v>
      </c>
      <c r="Q42" s="440"/>
      <c r="R42" s="440"/>
    </row>
    <row r="43" spans="2:18" ht="16.5" customHeight="1" x14ac:dyDescent="0.25">
      <c r="B43" s="442" t="s">
        <v>280</v>
      </c>
      <c r="C43" s="442"/>
      <c r="D43" s="1156">
        <v>5</v>
      </c>
      <c r="E43" s="1154"/>
      <c r="F43" s="1154"/>
      <c r="G43" s="1100">
        <v>9.3000000000000007</v>
      </c>
      <c r="H43" s="1157"/>
      <c r="I43" s="1157"/>
      <c r="J43" s="1100">
        <v>14.3</v>
      </c>
      <c r="K43" s="407"/>
      <c r="L43" s="407"/>
      <c r="M43" s="510"/>
      <c r="N43" s="407"/>
      <c r="O43" s="407"/>
      <c r="P43" s="1100">
        <v>4.2</v>
      </c>
      <c r="Q43" s="440"/>
      <c r="R43" s="440"/>
    </row>
    <row r="44" spans="2:18" ht="16.5" customHeight="1" x14ac:dyDescent="0.25">
      <c r="B44" s="442" t="s">
        <v>263</v>
      </c>
      <c r="C44" s="442"/>
      <c r="D44" s="1156">
        <v>6.6</v>
      </c>
      <c r="E44" s="1154"/>
      <c r="F44" s="1154"/>
      <c r="G44" s="1100">
        <v>0.5</v>
      </c>
      <c r="H44" s="1157"/>
      <c r="I44" s="1157"/>
      <c r="J44" s="1100">
        <v>7.1</v>
      </c>
      <c r="K44" s="407"/>
      <c r="L44" s="407"/>
      <c r="M44" s="510"/>
      <c r="N44" s="407"/>
      <c r="O44" s="407"/>
      <c r="P44" s="1156">
        <v>4.2</v>
      </c>
      <c r="Q44" s="440"/>
      <c r="R44" s="440"/>
    </row>
    <row r="45" spans="2:18" ht="16.5" customHeight="1" x14ac:dyDescent="0.25">
      <c r="B45" s="442" t="s">
        <v>284</v>
      </c>
      <c r="C45" s="442"/>
      <c r="D45" s="1156">
        <v>9.6</v>
      </c>
      <c r="E45" s="1154"/>
      <c r="F45" s="1154"/>
      <c r="G45" s="1100">
        <v>0</v>
      </c>
      <c r="H45" s="1157"/>
      <c r="I45" s="1157"/>
      <c r="J45" s="1100">
        <v>9.6</v>
      </c>
      <c r="K45" s="407"/>
      <c r="L45" s="407"/>
      <c r="M45" s="510"/>
      <c r="N45" s="407"/>
      <c r="O45" s="407"/>
      <c r="P45" s="1100">
        <v>0</v>
      </c>
      <c r="Q45" s="440"/>
      <c r="R45" s="440"/>
    </row>
    <row r="46" spans="2:18" ht="16.5" customHeight="1" x14ac:dyDescent="0.25">
      <c r="B46" s="442" t="s">
        <v>283</v>
      </c>
      <c r="C46" s="442"/>
      <c r="D46" s="1156">
        <v>1.8</v>
      </c>
      <c r="E46" s="1154"/>
      <c r="F46" s="1154"/>
      <c r="G46" s="1100">
        <v>7.1</v>
      </c>
      <c r="H46" s="1157"/>
      <c r="I46" s="1157"/>
      <c r="J46" s="1100">
        <v>8.9</v>
      </c>
      <c r="K46" s="407"/>
      <c r="L46" s="407"/>
      <c r="M46" s="510"/>
      <c r="N46" s="407"/>
      <c r="O46" s="407"/>
      <c r="P46" s="1156">
        <v>0</v>
      </c>
      <c r="Q46" s="440"/>
      <c r="R46" s="440"/>
    </row>
    <row r="47" spans="2:18" ht="16.5" customHeight="1" x14ac:dyDescent="0.25">
      <c r="B47" s="442" t="s">
        <v>269</v>
      </c>
      <c r="C47" s="442"/>
      <c r="D47" s="1156">
        <v>1</v>
      </c>
      <c r="E47" s="1154"/>
      <c r="F47" s="1154"/>
      <c r="G47" s="1100">
        <v>0</v>
      </c>
      <c r="H47" s="1157"/>
      <c r="I47" s="1157"/>
      <c r="J47" s="1100">
        <v>1</v>
      </c>
      <c r="K47" s="407"/>
      <c r="L47" s="407"/>
      <c r="M47" s="510"/>
      <c r="N47" s="407"/>
      <c r="O47" s="407"/>
      <c r="P47" s="1100">
        <v>5.3</v>
      </c>
      <c r="Q47" s="440"/>
      <c r="R47" s="440"/>
    </row>
    <row r="48" spans="2:18" ht="16.5" customHeight="1" x14ac:dyDescent="0.25">
      <c r="B48" s="442" t="s">
        <v>439</v>
      </c>
      <c r="C48" s="442"/>
      <c r="D48" s="1100">
        <v>0</v>
      </c>
      <c r="E48" s="1154"/>
      <c r="F48" s="1154"/>
      <c r="G48" s="1100">
        <v>4.8</v>
      </c>
      <c r="H48" s="1157"/>
      <c r="I48" s="1157"/>
      <c r="J48" s="1100">
        <v>4.8</v>
      </c>
      <c r="K48" s="407"/>
      <c r="L48" s="407"/>
      <c r="M48" s="510"/>
      <c r="N48" s="407"/>
      <c r="O48" s="407"/>
      <c r="P48" s="1156">
        <v>0</v>
      </c>
      <c r="Q48" s="440"/>
      <c r="R48" s="1377"/>
    </row>
    <row r="49" spans="2:18" ht="16.5" customHeight="1" x14ac:dyDescent="0.25">
      <c r="B49" s="442" t="s">
        <v>281</v>
      </c>
      <c r="C49" s="442"/>
      <c r="D49" s="1100">
        <v>2.8</v>
      </c>
      <c r="E49" s="1154"/>
      <c r="F49" s="1154"/>
      <c r="G49" s="1100">
        <v>1.5</v>
      </c>
      <c r="H49" s="1157"/>
      <c r="I49" s="1157"/>
      <c r="J49" s="1100">
        <v>4.3</v>
      </c>
      <c r="K49" s="407"/>
      <c r="L49" s="407"/>
      <c r="M49" s="510"/>
      <c r="N49" s="407"/>
      <c r="O49" s="407"/>
      <c r="P49" s="1100">
        <v>0</v>
      </c>
      <c r="Q49" s="440"/>
      <c r="R49" s="440"/>
    </row>
    <row r="50" spans="2:18" ht="16.5" customHeight="1" x14ac:dyDescent="0.25">
      <c r="B50" s="442" t="s">
        <v>383</v>
      </c>
      <c r="C50" s="442"/>
      <c r="D50" s="1100">
        <v>0</v>
      </c>
      <c r="E50" s="1154"/>
      <c r="F50" s="1154"/>
      <c r="G50" s="1100">
        <v>0</v>
      </c>
      <c r="H50" s="1157"/>
      <c r="I50" s="1157"/>
      <c r="J50" s="1100">
        <v>0</v>
      </c>
      <c r="K50" s="407"/>
      <c r="L50" s="407"/>
      <c r="M50" s="510"/>
      <c r="N50" s="407"/>
      <c r="O50" s="407"/>
      <c r="P50" s="1100">
        <v>2.8</v>
      </c>
      <c r="Q50" s="440"/>
      <c r="R50" s="440"/>
    </row>
    <row r="51" spans="2:18" ht="16.5" customHeight="1" x14ac:dyDescent="0.25">
      <c r="B51" s="442" t="s">
        <v>487</v>
      </c>
      <c r="C51" s="442"/>
      <c r="D51" s="1100">
        <v>0</v>
      </c>
      <c r="E51" s="1154"/>
      <c r="F51" s="1154"/>
      <c r="G51" s="1100">
        <v>0</v>
      </c>
      <c r="H51" s="1157"/>
      <c r="I51" s="1157"/>
      <c r="J51" s="1100">
        <v>0</v>
      </c>
      <c r="K51" s="407"/>
      <c r="L51" s="407"/>
      <c r="M51" s="510"/>
      <c r="N51" s="407"/>
      <c r="O51" s="407"/>
      <c r="P51" s="1100">
        <v>2.4</v>
      </c>
      <c r="Q51" s="440"/>
      <c r="R51" s="440"/>
    </row>
    <row r="52" spans="2:18" ht="16.5" customHeight="1" x14ac:dyDescent="0.25">
      <c r="B52" s="442" t="s">
        <v>278</v>
      </c>
      <c r="C52" s="442"/>
      <c r="D52" s="1100">
        <v>0</v>
      </c>
      <c r="E52" s="1154"/>
      <c r="F52" s="1154"/>
      <c r="G52" s="1100">
        <v>2</v>
      </c>
      <c r="H52" s="1157"/>
      <c r="I52" s="1157"/>
      <c r="J52" s="1100">
        <v>2</v>
      </c>
      <c r="K52" s="407"/>
      <c r="L52" s="407"/>
      <c r="M52" s="510"/>
      <c r="N52" s="407"/>
      <c r="O52" s="407"/>
      <c r="P52" s="1100">
        <v>0</v>
      </c>
      <c r="Q52" s="440"/>
      <c r="R52" s="440"/>
    </row>
    <row r="53" spans="2:18" ht="16.5" customHeight="1" x14ac:dyDescent="0.25">
      <c r="B53" s="442" t="s">
        <v>427</v>
      </c>
      <c r="C53" s="442"/>
      <c r="D53" s="1100">
        <v>0</v>
      </c>
      <c r="E53" s="1154"/>
      <c r="F53" s="1154"/>
      <c r="G53" s="1100">
        <v>0.2</v>
      </c>
      <c r="H53" s="1157"/>
      <c r="I53" s="1157"/>
      <c r="J53" s="1100">
        <v>0.2</v>
      </c>
      <c r="K53" s="407"/>
      <c r="L53" s="407"/>
      <c r="M53" s="510"/>
      <c r="N53" s="407"/>
      <c r="O53" s="407"/>
      <c r="P53" s="1100">
        <v>1.8</v>
      </c>
      <c r="Q53" s="440"/>
      <c r="R53" s="1377"/>
    </row>
    <row r="54" spans="2:18" ht="16.5" customHeight="1" x14ac:dyDescent="0.25">
      <c r="B54" s="442" t="s">
        <v>448</v>
      </c>
      <c r="C54" s="442"/>
      <c r="D54" s="1100">
        <v>0</v>
      </c>
      <c r="E54" s="1154"/>
      <c r="F54" s="1154"/>
      <c r="G54" s="1100">
        <v>0</v>
      </c>
      <c r="H54" s="1157"/>
      <c r="I54" s="1157"/>
      <c r="J54" s="1100">
        <v>0</v>
      </c>
      <c r="K54" s="407"/>
      <c r="L54" s="407"/>
      <c r="M54" s="510"/>
      <c r="N54" s="407"/>
      <c r="O54" s="407"/>
      <c r="P54" s="1100">
        <v>1.5</v>
      </c>
      <c r="Q54" s="440"/>
      <c r="R54" s="440"/>
    </row>
    <row r="55" spans="2:18" ht="16.5" customHeight="1" x14ac:dyDescent="0.25">
      <c r="B55" s="442" t="s">
        <v>385</v>
      </c>
      <c r="C55" s="442"/>
      <c r="D55" s="1100">
        <v>0</v>
      </c>
      <c r="E55" s="1154"/>
      <c r="F55" s="1154"/>
      <c r="G55" s="1100">
        <v>0</v>
      </c>
      <c r="H55" s="1157"/>
      <c r="I55" s="1157"/>
      <c r="J55" s="1100">
        <v>0</v>
      </c>
      <c r="K55" s="407"/>
      <c r="L55" s="407"/>
      <c r="M55" s="510"/>
      <c r="N55" s="407"/>
      <c r="O55" s="407"/>
      <c r="P55" s="1100">
        <v>1.4</v>
      </c>
      <c r="Q55" s="440"/>
      <c r="R55" s="440"/>
    </row>
    <row r="56" spans="2:18" s="440" customFormat="1" ht="16.5" customHeight="1" x14ac:dyDescent="0.25">
      <c r="B56" s="442" t="s">
        <v>401</v>
      </c>
      <c r="C56" s="442"/>
      <c r="D56" s="1100">
        <v>0</v>
      </c>
      <c r="E56" s="1154"/>
      <c r="F56" s="1154"/>
      <c r="G56" s="1100">
        <v>0</v>
      </c>
      <c r="H56" s="1157"/>
      <c r="I56" s="1157"/>
      <c r="J56" s="1100">
        <v>0</v>
      </c>
      <c r="K56" s="407"/>
      <c r="L56" s="407"/>
      <c r="M56" s="510"/>
      <c r="N56" s="407"/>
      <c r="O56" s="407"/>
      <c r="P56" s="1100">
        <v>1.4</v>
      </c>
    </row>
    <row r="57" spans="2:18" s="440" customFormat="1" ht="16.5" customHeight="1" x14ac:dyDescent="0.25">
      <c r="B57" s="442" t="s">
        <v>302</v>
      </c>
      <c r="C57" s="442"/>
      <c r="D57" s="1100">
        <v>0</v>
      </c>
      <c r="E57" s="1154"/>
      <c r="F57" s="1154"/>
      <c r="G57" s="1100">
        <v>0.2</v>
      </c>
      <c r="H57" s="1157"/>
      <c r="I57" s="1157"/>
      <c r="J57" s="1100">
        <v>0.2</v>
      </c>
      <c r="K57" s="407"/>
      <c r="L57" s="407"/>
      <c r="M57" s="510"/>
      <c r="N57" s="407"/>
      <c r="O57" s="407"/>
      <c r="P57" s="1100">
        <v>1.2</v>
      </c>
    </row>
    <row r="58" spans="2:18" s="440" customFormat="1" ht="16.5" customHeight="1" x14ac:dyDescent="0.25">
      <c r="B58" s="442" t="s">
        <v>384</v>
      </c>
      <c r="C58" s="442"/>
      <c r="D58" s="1100">
        <v>0</v>
      </c>
      <c r="E58" s="1154"/>
      <c r="F58" s="1154"/>
      <c r="G58" s="1100">
        <v>0</v>
      </c>
      <c r="H58" s="1157"/>
      <c r="I58" s="1157"/>
      <c r="J58" s="1100">
        <v>0</v>
      </c>
      <c r="K58" s="407"/>
      <c r="L58" s="407"/>
      <c r="M58" s="510"/>
      <c r="N58" s="407"/>
      <c r="O58" s="407"/>
      <c r="P58" s="1100">
        <v>1.3</v>
      </c>
    </row>
    <row r="59" spans="2:18" s="440" customFormat="1" ht="16.5" customHeight="1" x14ac:dyDescent="0.25">
      <c r="B59" s="442" t="s">
        <v>371</v>
      </c>
      <c r="C59" s="442"/>
      <c r="D59" s="1100">
        <v>1.3</v>
      </c>
      <c r="E59" s="1154"/>
      <c r="F59" s="1154"/>
      <c r="G59" s="1100">
        <v>0</v>
      </c>
      <c r="H59" s="1157"/>
      <c r="I59" s="1157"/>
      <c r="J59" s="1100">
        <v>1.3</v>
      </c>
      <c r="K59" s="407"/>
      <c r="L59" s="407"/>
      <c r="M59" s="510"/>
      <c r="N59" s="407"/>
      <c r="O59" s="407"/>
      <c r="P59" s="1100">
        <v>0</v>
      </c>
    </row>
    <row r="60" spans="2:18" s="440" customFormat="1" ht="16.5" customHeight="1" x14ac:dyDescent="0.25">
      <c r="B60" s="442" t="s">
        <v>252</v>
      </c>
      <c r="C60" s="442"/>
      <c r="D60" s="1100">
        <v>0</v>
      </c>
      <c r="E60" s="1154"/>
      <c r="F60" s="1154"/>
      <c r="G60" s="1100">
        <v>0</v>
      </c>
      <c r="H60" s="1157"/>
      <c r="I60" s="1157"/>
      <c r="J60" s="1100">
        <v>0</v>
      </c>
      <c r="K60" s="407"/>
      <c r="L60" s="407"/>
      <c r="M60" s="510"/>
      <c r="N60" s="407"/>
      <c r="O60" s="407"/>
      <c r="P60" s="1156">
        <v>0.9</v>
      </c>
    </row>
    <row r="61" spans="2:18" s="440" customFormat="1" ht="16.5" customHeight="1" x14ac:dyDescent="0.2">
      <c r="B61" s="442" t="s">
        <v>390</v>
      </c>
      <c r="C61" s="442"/>
      <c r="D61" s="1100">
        <v>0.5</v>
      </c>
      <c r="E61" s="1155"/>
      <c r="F61" s="1155"/>
      <c r="G61" s="1100">
        <v>1.8</v>
      </c>
      <c r="H61" s="1157"/>
      <c r="I61" s="1157"/>
      <c r="J61" s="1100">
        <v>2.2999999999999998</v>
      </c>
      <c r="K61" s="407"/>
      <c r="L61" s="407"/>
      <c r="M61" s="510"/>
      <c r="N61" s="407"/>
      <c r="O61" s="407"/>
      <c r="P61" s="1156">
        <v>0.4</v>
      </c>
    </row>
    <row r="62" spans="2:18" ht="16.5" customHeight="1" thickBot="1" x14ac:dyDescent="0.3">
      <c r="B62" s="440"/>
      <c r="C62" s="843" t="s">
        <v>1</v>
      </c>
      <c r="D62" s="1379">
        <v>301.39999999999998</v>
      </c>
      <c r="E62" s="437"/>
      <c r="F62" s="843" t="s">
        <v>1</v>
      </c>
      <c r="G62" s="1379">
        <v>469.1</v>
      </c>
      <c r="H62" s="437"/>
      <c r="I62" s="843" t="s">
        <v>1</v>
      </c>
      <c r="J62" s="1379">
        <v>770.5</v>
      </c>
      <c r="K62" s="440"/>
      <c r="L62" s="440"/>
      <c r="M62" s="440"/>
      <c r="N62" s="440"/>
      <c r="O62" s="843" t="s">
        <v>1</v>
      </c>
      <c r="P62" s="1379">
        <v>66.599999999999994</v>
      </c>
      <c r="Q62" s="1281"/>
      <c r="R62" s="440"/>
    </row>
    <row r="63" spans="2:18" x14ac:dyDescent="0.2">
      <c r="B63" s="440"/>
      <c r="D63" s="440"/>
      <c r="E63" s="440"/>
      <c r="F63" s="440"/>
      <c r="G63" s="440"/>
      <c r="H63" s="411"/>
      <c r="I63" s="411"/>
      <c r="J63" s="411"/>
      <c r="K63" s="440"/>
      <c r="L63" s="440"/>
      <c r="M63" s="440"/>
      <c r="N63" s="440"/>
      <c r="O63" s="440"/>
      <c r="P63" s="410"/>
    </row>
    <row r="64" spans="2:18" ht="12" customHeight="1" x14ac:dyDescent="0.2">
      <c r="B64" s="440"/>
      <c r="D64" s="440"/>
      <c r="E64" s="440"/>
      <c r="F64" s="440"/>
      <c r="G64" s="411"/>
      <c r="H64" s="411"/>
      <c r="I64" s="411"/>
      <c r="J64" s="411"/>
      <c r="K64" s="440"/>
      <c r="L64" s="440"/>
      <c r="M64" s="440"/>
      <c r="N64" s="440"/>
      <c r="O64" s="440"/>
      <c r="P64" s="410"/>
    </row>
    <row r="65" spans="2:16" ht="18.75" customHeight="1" x14ac:dyDescent="0.2">
      <c r="B65" s="1453" t="s">
        <v>440</v>
      </c>
      <c r="C65" s="1453"/>
      <c r="D65" s="1453"/>
      <c r="E65" s="1453"/>
      <c r="F65" s="1453"/>
      <c r="G65" s="1453"/>
      <c r="H65" s="1453"/>
      <c r="I65" s="1453"/>
      <c r="J65" s="1453"/>
      <c r="K65" s="1158"/>
      <c r="L65" s="1158"/>
      <c r="M65" s="1158"/>
      <c r="N65" s="1158"/>
      <c r="O65" s="1158"/>
      <c r="P65" s="1158"/>
    </row>
    <row r="66" spans="2:16" ht="18.75" customHeight="1" x14ac:dyDescent="0.2">
      <c r="B66" s="1453" t="s">
        <v>441</v>
      </c>
      <c r="C66" s="1453"/>
      <c r="D66" s="1453"/>
      <c r="E66" s="1453"/>
      <c r="F66" s="1453"/>
      <c r="G66" s="1453"/>
      <c r="H66" s="1453"/>
      <c r="I66" s="1453"/>
      <c r="J66" s="1453"/>
      <c r="K66" s="1158"/>
      <c r="L66" s="1158"/>
      <c r="M66" s="1158"/>
      <c r="N66" s="1158"/>
      <c r="O66" s="1158"/>
      <c r="P66" s="1158"/>
    </row>
    <row r="67" spans="2:16" ht="18.75" customHeight="1" x14ac:dyDescent="0.2">
      <c r="B67" s="1453" t="s">
        <v>486</v>
      </c>
      <c r="C67" s="1453"/>
      <c r="D67" s="1453"/>
      <c r="E67" s="1453"/>
      <c r="F67" s="1453"/>
      <c r="G67" s="1453"/>
      <c r="H67" s="1453"/>
      <c r="I67" s="1453"/>
      <c r="J67" s="1453"/>
      <c r="K67" s="1158"/>
      <c r="L67" s="1158"/>
      <c r="M67" s="1158"/>
      <c r="N67" s="1158"/>
      <c r="O67" s="1158"/>
      <c r="P67" s="1158"/>
    </row>
  </sheetData>
  <sortState ref="B42:V63">
    <sortCondition descending="1" ref="J42:J63"/>
  </sortState>
  <mergeCells count="4">
    <mergeCell ref="B67:J67"/>
    <mergeCell ref="B66:J66"/>
    <mergeCell ref="B1:P1"/>
    <mergeCell ref="B65:J65"/>
  </mergeCells>
  <printOptions horizontalCentered="1" verticalCentered="1"/>
  <pageMargins left="0.2" right="0.2" top="0.31" bottom="0.27" header="0.23" footer="0.17"/>
  <pageSetup scale="52" orientation="landscape" r:id="rId1"/>
  <headerFooter alignWithMargins="0">
    <oddHeader>&amp;R&amp;G</oddHeader>
    <oddFooter>&amp;C&amp;15PAGE 17</oddFooter>
  </headerFooter>
  <customProperties>
    <customPr name="layoutContexts" r:id="rId2"/>
    <customPr name="SaveUndoMode" r:id="rId3"/>
  </customProperties>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zoomScaleSheetLayoutView="80" workbookViewId="0">
      <selection activeCell="N1" sqref="N1"/>
    </sheetView>
  </sheetViews>
  <sheetFormatPr defaultRowHeight="12.75" x14ac:dyDescent="0.2"/>
  <cols>
    <col min="1" max="1" width="42.140625" style="277" customWidth="1"/>
    <col min="2" max="8" width="21.5703125" style="277" customWidth="1"/>
    <col min="9" max="16384" width="9.140625" style="277"/>
  </cols>
  <sheetData>
    <row r="1" spans="1:9" s="441" customFormat="1" ht="34.5" customHeight="1" x14ac:dyDescent="0.25">
      <c r="A1" s="1454" t="s">
        <v>519</v>
      </c>
      <c r="B1" s="1454"/>
      <c r="C1" s="1454"/>
      <c r="D1" s="1454"/>
      <c r="E1" s="1454"/>
      <c r="F1" s="1454"/>
      <c r="G1" s="1454"/>
      <c r="H1" s="1454"/>
    </row>
    <row r="2" spans="1:9" ht="12.75" customHeight="1" x14ac:dyDescent="0.25">
      <c r="A2" s="1162"/>
      <c r="B2" s="1162"/>
      <c r="C2" s="1162"/>
      <c r="D2" s="1162"/>
      <c r="E2" s="1162"/>
      <c r="F2" s="1162"/>
      <c r="G2" s="1162"/>
      <c r="H2" s="1162"/>
    </row>
    <row r="3" spans="1:9" ht="12.75" customHeight="1" x14ac:dyDescent="0.25">
      <c r="A3" s="1162"/>
      <c r="B3" s="1162"/>
      <c r="C3" s="1162"/>
      <c r="D3" s="1162"/>
      <c r="E3" s="1162"/>
      <c r="F3" s="1162"/>
      <c r="G3" s="1162"/>
      <c r="H3" s="1162"/>
    </row>
    <row r="4" spans="1:9" s="470" customFormat="1" ht="15" x14ac:dyDescent="0.25">
      <c r="A4" s="1046"/>
      <c r="B4" s="1185" t="s">
        <v>78</v>
      </c>
      <c r="C4" s="1185" t="s">
        <v>116</v>
      </c>
      <c r="D4" s="1185" t="s">
        <v>115</v>
      </c>
      <c r="E4" s="1185" t="s">
        <v>114</v>
      </c>
      <c r="F4" s="1185" t="s">
        <v>78</v>
      </c>
      <c r="G4" s="1185" t="s">
        <v>77</v>
      </c>
      <c r="H4" s="1185" t="s">
        <v>77</v>
      </c>
    </row>
    <row r="5" spans="1:9" s="470" customFormat="1" ht="15" x14ac:dyDescent="0.25">
      <c r="A5" s="1163" t="s">
        <v>104</v>
      </c>
      <c r="B5" s="1194">
        <v>2016</v>
      </c>
      <c r="C5" s="1194">
        <v>2016</v>
      </c>
      <c r="D5" s="1194">
        <v>2016</v>
      </c>
      <c r="E5" s="1194">
        <v>2016</v>
      </c>
      <c r="F5" s="1194">
        <v>2015</v>
      </c>
      <c r="G5" s="1194">
        <v>2016</v>
      </c>
      <c r="H5" s="1194">
        <v>2015</v>
      </c>
    </row>
    <row r="6" spans="1:9" s="470" customFormat="1" ht="6.75" customHeight="1" x14ac:dyDescent="0.2">
      <c r="A6" s="533"/>
      <c r="B6" s="534"/>
      <c r="C6" s="534"/>
      <c r="D6" s="534"/>
      <c r="E6" s="534"/>
      <c r="F6" s="534"/>
      <c r="G6" s="534"/>
      <c r="H6" s="534"/>
    </row>
    <row r="7" spans="1:9" s="383" customFormat="1" ht="16.5" customHeight="1" x14ac:dyDescent="0.2">
      <c r="A7" s="533" t="s">
        <v>106</v>
      </c>
      <c r="B7" s="1287">
        <v>558.79999999999995</v>
      </c>
      <c r="C7" s="1287">
        <v>572.6</v>
      </c>
      <c r="D7" s="1287">
        <v>590.9</v>
      </c>
      <c r="E7" s="1287">
        <v>587.1</v>
      </c>
      <c r="F7" s="1287">
        <v>609.9</v>
      </c>
      <c r="G7" s="1287">
        <v>587.1</v>
      </c>
      <c r="H7" s="1287">
        <v>640.20000000000005</v>
      </c>
    </row>
    <row r="8" spans="1:9" s="383" customFormat="1" ht="16.5" customHeight="1" x14ac:dyDescent="0.2">
      <c r="A8" s="533" t="s">
        <v>120</v>
      </c>
      <c r="B8" s="1288">
        <v>49.1</v>
      </c>
      <c r="C8" s="1288">
        <v>43.4</v>
      </c>
      <c r="D8" s="1288">
        <v>49.6</v>
      </c>
      <c r="E8" s="1288">
        <v>42</v>
      </c>
      <c r="F8" s="1288">
        <v>45.7</v>
      </c>
      <c r="G8" s="1288">
        <v>184.1</v>
      </c>
      <c r="H8" s="1288">
        <v>214.5</v>
      </c>
    </row>
    <row r="9" spans="1:9" s="383" customFormat="1" ht="16.5" customHeight="1" x14ac:dyDescent="0.2">
      <c r="A9" s="533" t="s">
        <v>495</v>
      </c>
      <c r="B9" s="1288">
        <v>-23.9</v>
      </c>
      <c r="C9" s="1288">
        <v>-4.9000000000000004</v>
      </c>
      <c r="D9" s="1288">
        <v>-39.299999999999997</v>
      </c>
      <c r="E9" s="1288">
        <v>-17.7</v>
      </c>
      <c r="F9" s="1288">
        <v>-16.600000000000001</v>
      </c>
      <c r="G9" s="1288">
        <v>-85.8</v>
      </c>
      <c r="H9" s="1288">
        <v>-107.7</v>
      </c>
    </row>
    <row r="10" spans="1:9" s="383" customFormat="1" ht="16.5" customHeight="1" x14ac:dyDescent="0.2">
      <c r="A10" s="533" t="s">
        <v>0</v>
      </c>
      <c r="B10" s="1288">
        <v>65.7</v>
      </c>
      <c r="C10" s="1288">
        <v>32.6</v>
      </c>
      <c r="D10" s="1288">
        <v>71.7</v>
      </c>
      <c r="E10" s="1288">
        <v>58.3</v>
      </c>
      <c r="F10" s="1288">
        <v>40.6</v>
      </c>
      <c r="G10" s="1288">
        <v>228.3</v>
      </c>
      <c r="H10" s="1288">
        <v>263.39999999999998</v>
      </c>
    </row>
    <row r="11" spans="1:9" s="383" customFormat="1" ht="16.5" customHeight="1" x14ac:dyDescent="0.2">
      <c r="A11" s="533" t="s">
        <v>129</v>
      </c>
      <c r="B11" s="1289">
        <v>-8.4</v>
      </c>
      <c r="C11" s="1289">
        <v>1.9</v>
      </c>
      <c r="D11" s="1289">
        <v>-1.1000000000000001</v>
      </c>
      <c r="E11" s="1289">
        <v>5.2</v>
      </c>
      <c r="F11" s="1289">
        <v>-1.1000000000000001</v>
      </c>
      <c r="G11" s="1289">
        <v>-2.4</v>
      </c>
      <c r="H11" s="1289">
        <v>5.7</v>
      </c>
    </row>
    <row r="12" spans="1:9" s="474" customFormat="1" ht="16.5" customHeight="1" thickBot="1" x14ac:dyDescent="0.3">
      <c r="A12" s="1164" t="s">
        <v>105</v>
      </c>
      <c r="B12" s="1290">
        <v>543.1</v>
      </c>
      <c r="C12" s="1290">
        <v>558.79999999999995</v>
      </c>
      <c r="D12" s="1290">
        <v>572.6</v>
      </c>
      <c r="E12" s="1290">
        <v>590.9</v>
      </c>
      <c r="F12" s="1290">
        <v>587.1</v>
      </c>
      <c r="G12" s="1290">
        <v>543.1</v>
      </c>
      <c r="H12" s="1290">
        <v>587.1</v>
      </c>
    </row>
    <row r="13" spans="1:9" s="474" customFormat="1" ht="4.5" customHeight="1" x14ac:dyDescent="0.25">
      <c r="A13" s="1164"/>
      <c r="B13" s="1291"/>
      <c r="C13" s="1291"/>
      <c r="D13" s="1291"/>
      <c r="E13" s="1291"/>
      <c r="F13" s="1291"/>
      <c r="G13" s="1291"/>
      <c r="H13" s="1291"/>
    </row>
    <row r="14" spans="1:9" s="383" customFormat="1" ht="14.25" customHeight="1" x14ac:dyDescent="0.2">
      <c r="A14" s="533" t="s">
        <v>26</v>
      </c>
      <c r="B14" s="1288">
        <v>128.19999999999999</v>
      </c>
      <c r="C14" s="1288">
        <v>109.3</v>
      </c>
      <c r="D14" s="1288">
        <v>113.4</v>
      </c>
      <c r="E14" s="1288">
        <v>137.19999999999999</v>
      </c>
      <c r="F14" s="1288">
        <v>130.80000000000001</v>
      </c>
      <c r="G14" s="1288">
        <v>488.1</v>
      </c>
      <c r="H14" s="1288">
        <v>567.1</v>
      </c>
    </row>
    <row r="15" spans="1:9" s="470" customFormat="1" ht="6.75" customHeight="1" x14ac:dyDescent="0.2">
      <c r="A15" s="533"/>
      <c r="B15" s="1292"/>
      <c r="C15" s="1292"/>
      <c r="D15" s="1292"/>
      <c r="E15" s="1292"/>
      <c r="F15" s="1292"/>
      <c r="G15" s="1292"/>
      <c r="H15" s="1292"/>
    </row>
    <row r="16" spans="1:9" s="470" customFormat="1" ht="14.25" customHeight="1" x14ac:dyDescent="0.2">
      <c r="A16" s="533" t="s">
        <v>121</v>
      </c>
      <c r="B16" s="1293">
        <v>0.32600000000000001</v>
      </c>
      <c r="C16" s="1293">
        <v>0.253</v>
      </c>
      <c r="D16" s="1293">
        <v>0.28599999999999998</v>
      </c>
      <c r="E16" s="1293">
        <v>0.29599999999999999</v>
      </c>
      <c r="F16" s="1293">
        <v>0.183</v>
      </c>
      <c r="G16" s="1293">
        <v>0.29199999999999998</v>
      </c>
      <c r="H16" s="1293">
        <v>0.27500000000000002</v>
      </c>
      <c r="I16" s="1284"/>
    </row>
    <row r="17" spans="1:9" s="470" customFormat="1" ht="14.25" customHeight="1" x14ac:dyDescent="0.2">
      <c r="A17" s="1165" t="s">
        <v>322</v>
      </c>
      <c r="B17" s="1181">
        <v>0.34599999999999997</v>
      </c>
      <c r="C17" s="1181">
        <v>0.37</v>
      </c>
      <c r="D17" s="1181">
        <v>0.38100000000000001</v>
      </c>
      <c r="E17" s="1181">
        <v>0.32600000000000001</v>
      </c>
      <c r="F17" s="1181">
        <v>0.35199999999999998</v>
      </c>
      <c r="G17" s="1181">
        <v>0.34599999999999997</v>
      </c>
      <c r="H17" s="1181">
        <v>0.35199999999999998</v>
      </c>
      <c r="I17" s="1284"/>
    </row>
    <row r="18" spans="1:9" s="441" customFormat="1" ht="14.25" x14ac:dyDescent="0.2">
      <c r="A18" s="533"/>
      <c r="B18" s="533"/>
      <c r="C18" s="533"/>
      <c r="D18" s="533"/>
      <c r="E18" s="533"/>
      <c r="F18" s="533"/>
      <c r="G18" s="533"/>
      <c r="H18" s="533"/>
    </row>
    <row r="19" spans="1:9" s="441" customFormat="1" ht="14.25" x14ac:dyDescent="0.2">
      <c r="A19" s="533"/>
      <c r="B19" s="533"/>
      <c r="C19" s="533"/>
      <c r="D19" s="533"/>
      <c r="E19" s="533"/>
      <c r="F19" s="533"/>
      <c r="G19" s="533"/>
      <c r="H19" s="533"/>
    </row>
    <row r="20" spans="1:9" customFormat="1" x14ac:dyDescent="0.2">
      <c r="A20" s="1166"/>
      <c r="B20" s="1192"/>
      <c r="C20" s="1192"/>
      <c r="D20" s="1192"/>
      <c r="E20" s="1192"/>
      <c r="F20" s="1192"/>
      <c r="G20" s="1192"/>
      <c r="H20" s="1192"/>
      <c r="I20" s="381"/>
    </row>
    <row r="21" spans="1:9" customFormat="1" x14ac:dyDescent="0.2">
      <c r="A21" s="740"/>
      <c r="B21" s="740"/>
      <c r="C21" s="740"/>
      <c r="D21" s="740"/>
      <c r="E21" s="740"/>
      <c r="F21" s="740"/>
      <c r="G21" s="740"/>
      <c r="H21" s="740"/>
      <c r="I21" s="381"/>
    </row>
    <row r="22" spans="1:9" s="441" customFormat="1" ht="15" x14ac:dyDescent="0.25">
      <c r="A22" s="1046"/>
      <c r="B22" s="1185" t="s">
        <v>78</v>
      </c>
      <c r="C22" s="1185" t="s">
        <v>116</v>
      </c>
      <c r="D22" s="1185" t="s">
        <v>115</v>
      </c>
      <c r="E22" s="1185" t="s">
        <v>114</v>
      </c>
      <c r="F22" s="1185" t="s">
        <v>78</v>
      </c>
      <c r="G22" s="1185" t="s">
        <v>77</v>
      </c>
      <c r="H22" s="1185" t="s">
        <v>77</v>
      </c>
    </row>
    <row r="23" spans="1:9" s="441" customFormat="1" ht="15" x14ac:dyDescent="0.25">
      <c r="A23" s="1163" t="s">
        <v>48</v>
      </c>
      <c r="B23" s="1194">
        <v>2016</v>
      </c>
      <c r="C23" s="1194">
        <v>2016</v>
      </c>
      <c r="D23" s="1194">
        <v>2016</v>
      </c>
      <c r="E23" s="1194">
        <v>2016</v>
      </c>
      <c r="F23" s="1194">
        <v>2015</v>
      </c>
      <c r="G23" s="1194">
        <v>2016</v>
      </c>
      <c r="H23" s="1194">
        <v>2015</v>
      </c>
    </row>
    <row r="24" spans="1:9" s="470" customFormat="1" ht="6.75" customHeight="1" x14ac:dyDescent="0.2">
      <c r="A24" s="533"/>
      <c r="B24" s="534"/>
      <c r="C24" s="534"/>
      <c r="D24" s="534"/>
      <c r="E24" s="534"/>
      <c r="F24" s="534"/>
      <c r="G24" s="534"/>
      <c r="H24" s="534"/>
    </row>
    <row r="25" spans="1:9" s="441" customFormat="1" ht="16.5" customHeight="1" x14ac:dyDescent="0.2">
      <c r="A25" s="533" t="s">
        <v>106</v>
      </c>
      <c r="B25" s="1287">
        <v>116.4</v>
      </c>
      <c r="C25" s="1287">
        <v>124.4</v>
      </c>
      <c r="D25" s="1287">
        <v>138.5</v>
      </c>
      <c r="E25" s="1287">
        <v>147.1</v>
      </c>
      <c r="F25" s="1287">
        <v>147.80000000000001</v>
      </c>
      <c r="G25" s="1287">
        <v>147.1</v>
      </c>
      <c r="H25" s="1287">
        <v>170.5</v>
      </c>
      <c r="I25" s="1285"/>
    </row>
    <row r="26" spans="1:9" s="441" customFormat="1" ht="16.5" customHeight="1" x14ac:dyDescent="0.2">
      <c r="A26" s="533" t="s">
        <v>120</v>
      </c>
      <c r="B26" s="1288">
        <v>5.4</v>
      </c>
      <c r="C26" s="1288">
        <v>6.2</v>
      </c>
      <c r="D26" s="1288">
        <v>19.5</v>
      </c>
      <c r="E26" s="1288">
        <v>7.5</v>
      </c>
      <c r="F26" s="1288">
        <v>10.7</v>
      </c>
      <c r="G26" s="1288">
        <v>38.6</v>
      </c>
      <c r="H26" s="1288">
        <v>53.3</v>
      </c>
    </row>
    <row r="27" spans="1:9" s="441" customFormat="1" ht="16.5" customHeight="1" x14ac:dyDescent="0.2">
      <c r="A27" s="533" t="s">
        <v>495</v>
      </c>
      <c r="B27" s="1288">
        <v>-6</v>
      </c>
      <c r="C27" s="1288">
        <v>-9</v>
      </c>
      <c r="D27" s="1288">
        <v>-9.6</v>
      </c>
      <c r="E27" s="1288">
        <v>-12</v>
      </c>
      <c r="F27" s="1288">
        <v>4.7</v>
      </c>
      <c r="G27" s="1288">
        <v>-36.6</v>
      </c>
      <c r="H27" s="1288">
        <v>-26.4</v>
      </c>
    </row>
    <row r="28" spans="1:9" s="441" customFormat="1" ht="16.5" customHeight="1" x14ac:dyDescent="0.2">
      <c r="A28" s="533" t="s">
        <v>0</v>
      </c>
      <c r="B28" s="1288">
        <v>24.5</v>
      </c>
      <c r="C28" s="1288">
        <v>5</v>
      </c>
      <c r="D28" s="1288">
        <v>13.6</v>
      </c>
      <c r="E28" s="1288">
        <v>7.2</v>
      </c>
      <c r="F28" s="1288">
        <v>5.0999999999999996</v>
      </c>
      <c r="G28" s="1288">
        <v>50.3</v>
      </c>
      <c r="H28" s="1288">
        <v>44.6</v>
      </c>
    </row>
    <row r="29" spans="1:9" s="441" customFormat="1" ht="16.5" customHeight="1" x14ac:dyDescent="0.2">
      <c r="A29" s="533" t="s">
        <v>129</v>
      </c>
      <c r="B29" s="1289">
        <v>-3.7</v>
      </c>
      <c r="C29" s="1289">
        <v>2.2000000000000002</v>
      </c>
      <c r="D29" s="1289">
        <v>1.4</v>
      </c>
      <c r="E29" s="1289">
        <v>3.7</v>
      </c>
      <c r="F29" s="1289">
        <v>0.2</v>
      </c>
      <c r="G29" s="1289">
        <v>3.6</v>
      </c>
      <c r="H29" s="1289">
        <v>11.7</v>
      </c>
    </row>
    <row r="30" spans="1:9" s="441" customFormat="1" ht="16.5" customHeight="1" thickBot="1" x14ac:dyDescent="0.3">
      <c r="A30" s="1164" t="s">
        <v>105</v>
      </c>
      <c r="B30" s="1290">
        <v>125.8</v>
      </c>
      <c r="C30" s="1290">
        <v>116.4</v>
      </c>
      <c r="D30" s="1290">
        <v>124.4</v>
      </c>
      <c r="E30" s="1290">
        <v>138.5</v>
      </c>
      <c r="F30" s="1290">
        <v>147.1</v>
      </c>
      <c r="G30" s="1290">
        <v>125.8</v>
      </c>
      <c r="H30" s="1290">
        <v>147.1</v>
      </c>
      <c r="I30" s="1285"/>
    </row>
    <row r="31" spans="1:9" s="474" customFormat="1" ht="4.5" customHeight="1" x14ac:dyDescent="0.25">
      <c r="A31" s="1164"/>
      <c r="B31" s="1291"/>
      <c r="C31" s="1291"/>
      <c r="D31" s="1291"/>
      <c r="E31" s="1291"/>
      <c r="F31" s="1291"/>
      <c r="G31" s="1291"/>
      <c r="H31" s="1291"/>
    </row>
    <row r="32" spans="1:9" s="441" customFormat="1" ht="14.25" customHeight="1" x14ac:dyDescent="0.2">
      <c r="A32" s="533" t="s">
        <v>26</v>
      </c>
      <c r="B32" s="1288">
        <v>37.700000000000003</v>
      </c>
      <c r="C32" s="1288">
        <v>29.7</v>
      </c>
      <c r="D32" s="1288">
        <v>41.3</v>
      </c>
      <c r="E32" s="1288">
        <v>39.799999999999997</v>
      </c>
      <c r="F32" s="1288">
        <v>40.9</v>
      </c>
      <c r="G32" s="1288">
        <v>148.5</v>
      </c>
      <c r="H32" s="1288">
        <v>171.3</v>
      </c>
    </row>
    <row r="33" spans="1:9" s="470" customFormat="1" ht="6.75" customHeight="1" x14ac:dyDescent="0.2">
      <c r="A33" s="533"/>
      <c r="B33" s="1292"/>
      <c r="C33" s="1292"/>
      <c r="D33" s="1292"/>
      <c r="E33" s="1292"/>
      <c r="F33" s="1292"/>
      <c r="G33" s="1292"/>
      <c r="H33" s="1292"/>
    </row>
    <row r="34" spans="1:9" s="441" customFormat="1" ht="14.25" customHeight="1" x14ac:dyDescent="0.2">
      <c r="A34" s="533" t="s">
        <v>121</v>
      </c>
      <c r="B34" s="1293">
        <v>0.49099999999999999</v>
      </c>
      <c r="C34" s="1293">
        <v>-0.13500000000000001</v>
      </c>
      <c r="D34" s="1293">
        <v>9.7000000000000003E-2</v>
      </c>
      <c r="E34" s="1293">
        <v>-0.121</v>
      </c>
      <c r="F34" s="1293">
        <v>0.24</v>
      </c>
      <c r="G34" s="1293">
        <v>9.1999999999999998E-2</v>
      </c>
      <c r="H34" s="1293">
        <v>0.106</v>
      </c>
      <c r="I34" s="1286"/>
    </row>
    <row r="35" spans="1:9" s="441" customFormat="1" ht="14.25" x14ac:dyDescent="0.2">
      <c r="A35" s="1167"/>
      <c r="B35" s="1193"/>
      <c r="C35" s="1193"/>
      <c r="D35" s="1193"/>
      <c r="E35" s="1193"/>
      <c r="F35" s="1193"/>
      <c r="G35" s="1193"/>
      <c r="H35" s="1193"/>
    </row>
    <row r="36" spans="1:9" s="441" customFormat="1" ht="14.25" x14ac:dyDescent="0.2">
      <c r="A36" s="1167"/>
      <c r="B36" s="1167"/>
      <c r="C36" s="1167"/>
      <c r="D36" s="1167"/>
      <c r="E36" s="1167"/>
      <c r="F36" s="1167"/>
      <c r="G36" s="1167"/>
      <c r="H36" s="1167"/>
    </row>
    <row r="37" spans="1:9" s="441" customFormat="1" ht="14.25" x14ac:dyDescent="0.2">
      <c r="A37" s="1167"/>
      <c r="B37" s="1167"/>
      <c r="C37" s="1167"/>
      <c r="D37" s="1167"/>
      <c r="E37" s="1167"/>
      <c r="F37" s="1167"/>
      <c r="G37" s="1167"/>
      <c r="H37" s="1167"/>
    </row>
    <row r="38" spans="1:9" s="441" customFormat="1" ht="15" x14ac:dyDescent="0.25">
      <c r="A38" s="1046"/>
      <c r="B38" s="1185" t="s">
        <v>78</v>
      </c>
      <c r="C38" s="1185" t="s">
        <v>116</v>
      </c>
      <c r="D38" s="1185" t="s">
        <v>115</v>
      </c>
      <c r="E38" s="1185" t="s">
        <v>114</v>
      </c>
      <c r="F38" s="1185" t="s">
        <v>78</v>
      </c>
      <c r="G38" s="1185" t="s">
        <v>77</v>
      </c>
      <c r="H38" s="1185" t="s">
        <v>77</v>
      </c>
    </row>
    <row r="39" spans="1:9" s="441" customFormat="1" ht="15" x14ac:dyDescent="0.25">
      <c r="A39" s="1163" t="s">
        <v>49</v>
      </c>
      <c r="B39" s="1194">
        <v>2016</v>
      </c>
      <c r="C39" s="1194">
        <v>2016</v>
      </c>
      <c r="D39" s="1194">
        <v>2016</v>
      </c>
      <c r="E39" s="1194">
        <v>2016</v>
      </c>
      <c r="F39" s="1194">
        <v>2015</v>
      </c>
      <c r="G39" s="1194">
        <v>2016</v>
      </c>
      <c r="H39" s="1194">
        <v>2015</v>
      </c>
    </row>
    <row r="40" spans="1:9" s="470" customFormat="1" ht="6.75" customHeight="1" x14ac:dyDescent="0.2">
      <c r="A40" s="533"/>
      <c r="B40" s="534"/>
      <c r="C40" s="534"/>
      <c r="D40" s="534"/>
      <c r="E40" s="534"/>
      <c r="F40" s="534"/>
      <c r="G40" s="534"/>
      <c r="H40" s="534"/>
    </row>
    <row r="41" spans="1:9" s="441" customFormat="1" ht="16.5" customHeight="1" x14ac:dyDescent="0.2">
      <c r="A41" s="533" t="s">
        <v>106</v>
      </c>
      <c r="B41" s="1287">
        <v>189.6</v>
      </c>
      <c r="C41" s="1287">
        <v>195.5</v>
      </c>
      <c r="D41" s="1287">
        <v>189.4</v>
      </c>
      <c r="E41" s="1287">
        <v>178</v>
      </c>
      <c r="F41" s="1287">
        <v>196.5</v>
      </c>
      <c r="G41" s="1287">
        <v>178</v>
      </c>
      <c r="H41" s="1287">
        <v>161.30000000000001</v>
      </c>
      <c r="I41" s="1285"/>
    </row>
    <row r="42" spans="1:9" s="441" customFormat="1" ht="16.5" customHeight="1" x14ac:dyDescent="0.2">
      <c r="A42" s="533" t="s">
        <v>120</v>
      </c>
      <c r="B42" s="1288">
        <v>16.5</v>
      </c>
      <c r="C42" s="1288">
        <v>10</v>
      </c>
      <c r="D42" s="1288">
        <v>4.7</v>
      </c>
      <c r="E42" s="1288">
        <v>10.6</v>
      </c>
      <c r="F42" s="1288">
        <v>11.9</v>
      </c>
      <c r="G42" s="1288">
        <v>41.8</v>
      </c>
      <c r="H42" s="1288">
        <v>29.6</v>
      </c>
    </row>
    <row r="43" spans="1:9" s="441" customFormat="1" ht="16.5" customHeight="1" x14ac:dyDescent="0.2">
      <c r="A43" s="533" t="s">
        <v>495</v>
      </c>
      <c r="B43" s="1288">
        <v>3.4</v>
      </c>
      <c r="C43" s="1288">
        <v>-3</v>
      </c>
      <c r="D43" s="1288">
        <v>-10.8</v>
      </c>
      <c r="E43" s="1288">
        <v>-6.9</v>
      </c>
      <c r="F43" s="1288">
        <v>-8.5</v>
      </c>
      <c r="G43" s="1288">
        <v>-17.3</v>
      </c>
      <c r="H43" s="1288">
        <v>-35.200000000000003</v>
      </c>
    </row>
    <row r="44" spans="1:9" s="441" customFormat="1" ht="16.5" customHeight="1" x14ac:dyDescent="0.2">
      <c r="A44" s="533" t="s">
        <v>0</v>
      </c>
      <c r="B44" s="1288">
        <v>3</v>
      </c>
      <c r="C44" s="1288">
        <v>6.8</v>
      </c>
      <c r="D44" s="1288">
        <v>21.2</v>
      </c>
      <c r="E44" s="1288">
        <v>27.8</v>
      </c>
      <c r="F44" s="1288">
        <v>2</v>
      </c>
      <c r="G44" s="1288">
        <v>58.8</v>
      </c>
      <c r="H44" s="1288">
        <v>82</v>
      </c>
    </row>
    <row r="45" spans="1:9" s="441" customFormat="1" ht="16.5" customHeight="1" x14ac:dyDescent="0.2">
      <c r="A45" s="533" t="s">
        <v>129</v>
      </c>
      <c r="B45" s="1289">
        <v>-1</v>
      </c>
      <c r="C45" s="1289">
        <v>0.3</v>
      </c>
      <c r="D45" s="1289">
        <v>0.4</v>
      </c>
      <c r="E45" s="1289">
        <v>1.1000000000000001</v>
      </c>
      <c r="F45" s="1289">
        <v>-0.1</v>
      </c>
      <c r="G45" s="1289">
        <v>0.8</v>
      </c>
      <c r="H45" s="1289">
        <v>-0.5</v>
      </c>
    </row>
    <row r="46" spans="1:9" s="441" customFormat="1" ht="16.5" customHeight="1" thickBot="1" x14ac:dyDescent="0.3">
      <c r="A46" s="1164" t="s">
        <v>105</v>
      </c>
      <c r="B46" s="1290">
        <v>178.5</v>
      </c>
      <c r="C46" s="1290">
        <v>189.6</v>
      </c>
      <c r="D46" s="1290">
        <v>195.5</v>
      </c>
      <c r="E46" s="1290">
        <v>189.4</v>
      </c>
      <c r="F46" s="1290">
        <v>178</v>
      </c>
      <c r="G46" s="1290">
        <v>178.5</v>
      </c>
      <c r="H46" s="1290">
        <v>178</v>
      </c>
      <c r="I46" s="1285"/>
    </row>
    <row r="47" spans="1:9" s="474" customFormat="1" ht="4.5" customHeight="1" x14ac:dyDescent="0.25">
      <c r="A47" s="1164"/>
      <c r="B47" s="1291"/>
      <c r="C47" s="1291"/>
      <c r="D47" s="1291"/>
      <c r="E47" s="1291"/>
      <c r="F47" s="1291"/>
      <c r="G47" s="1291"/>
      <c r="H47" s="1291"/>
    </row>
    <row r="48" spans="1:9" s="441" customFormat="1" ht="14.25" customHeight="1" x14ac:dyDescent="0.2">
      <c r="A48" s="533" t="s">
        <v>26</v>
      </c>
      <c r="B48" s="1288">
        <v>29.1</v>
      </c>
      <c r="C48" s="1288">
        <v>22.8</v>
      </c>
      <c r="D48" s="1288">
        <v>18.899999999999999</v>
      </c>
      <c r="E48" s="1288">
        <v>34.700000000000003</v>
      </c>
      <c r="F48" s="1288">
        <v>24.7</v>
      </c>
      <c r="G48" s="1288">
        <v>105.5</v>
      </c>
      <c r="H48" s="1288">
        <v>126.5</v>
      </c>
    </row>
    <row r="49" spans="1:9" s="474" customFormat="1" ht="4.5" customHeight="1" x14ac:dyDescent="0.25">
      <c r="A49" s="1164"/>
      <c r="B49" s="1292"/>
      <c r="C49" s="1292"/>
      <c r="D49" s="1292"/>
      <c r="E49" s="1292"/>
      <c r="F49" s="1292"/>
      <c r="G49" s="1292"/>
      <c r="H49" s="1292"/>
    </row>
    <row r="50" spans="1:9" s="441" customFormat="1" ht="14.25" customHeight="1" x14ac:dyDescent="0.2">
      <c r="A50" s="533" t="s">
        <v>121</v>
      </c>
      <c r="B50" s="1293">
        <v>0.22</v>
      </c>
      <c r="C50" s="1293">
        <v>0.16700000000000001</v>
      </c>
      <c r="D50" s="1293">
        <v>0.55000000000000004</v>
      </c>
      <c r="E50" s="1293">
        <v>0.60199999999999998</v>
      </c>
      <c r="F50" s="1293">
        <v>-0.26300000000000001</v>
      </c>
      <c r="G50" s="1293">
        <v>0.39300000000000002</v>
      </c>
      <c r="H50" s="1293">
        <v>0.37</v>
      </c>
      <c r="I50" s="1286"/>
    </row>
    <row r="51" spans="1:9" s="441" customFormat="1" ht="14.25" x14ac:dyDescent="0.2">
      <c r="A51" s="1167"/>
      <c r="B51" s="1193"/>
      <c r="C51" s="1193"/>
      <c r="D51" s="1193"/>
      <c r="E51" s="1193"/>
      <c r="F51" s="1193"/>
      <c r="G51" s="1193"/>
      <c r="H51" s="1193"/>
    </row>
    <row r="52" spans="1:9" s="441" customFormat="1" ht="16.5" x14ac:dyDescent="0.2">
      <c r="A52" s="475" t="s">
        <v>324</v>
      </c>
      <c r="B52" s="475"/>
      <c r="C52" s="475"/>
      <c r="D52" s="475"/>
      <c r="E52" s="475"/>
      <c r="F52" s="475"/>
      <c r="G52" s="475"/>
      <c r="H52" s="475"/>
    </row>
  </sheetData>
  <mergeCells count="1">
    <mergeCell ref="A1:H1"/>
  </mergeCells>
  <pageMargins left="0.75" right="0.63" top="0.61" bottom="0.77" header="0.5" footer="0.3"/>
  <pageSetup scale="64" orientation="landscape" horizontalDpi="1200" verticalDpi="1200" r:id="rId1"/>
  <headerFooter alignWithMargins="0">
    <oddHeader>&amp;R&amp;G</oddHeader>
    <oddFooter>&amp;C&amp;11PAGE 18</oddFooter>
  </headerFooter>
  <customProperties>
    <customPr name="layoutContexts" r:id="rId2"/>
    <customPr name="SaveUndoMode" r:id="rId3"/>
  </customProperties>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0" zoomScaleNormal="80" zoomScaleSheetLayoutView="80" workbookViewId="0">
      <selection activeCell="O1" sqref="O1"/>
    </sheetView>
  </sheetViews>
  <sheetFormatPr defaultRowHeight="12.75" x14ac:dyDescent="0.2"/>
  <cols>
    <col min="1" max="1" width="42.140625" style="277" customWidth="1"/>
    <col min="2" max="8" width="21.7109375" style="277" customWidth="1"/>
    <col min="9" max="189" width="9.140625" style="277"/>
    <col min="190" max="190" width="23.42578125" style="277" customWidth="1"/>
    <col min="191" max="191" width="6" style="277" customWidth="1"/>
    <col min="192" max="196" width="9.85546875" style="277" customWidth="1"/>
    <col min="197" max="197" width="8.140625" style="277" customWidth="1"/>
    <col min="198" max="205" width="9.85546875" style="277" customWidth="1"/>
    <col min="206" max="445" width="9.140625" style="277"/>
    <col min="446" max="446" width="23.42578125" style="277" customWidth="1"/>
    <col min="447" max="447" width="6" style="277" customWidth="1"/>
    <col min="448" max="452" width="9.85546875" style="277" customWidth="1"/>
    <col min="453" max="453" width="8.140625" style="277" customWidth="1"/>
    <col min="454" max="461" width="9.85546875" style="277" customWidth="1"/>
    <col min="462" max="701" width="9.140625" style="277"/>
    <col min="702" max="702" width="23.42578125" style="277" customWidth="1"/>
    <col min="703" max="703" width="6" style="277" customWidth="1"/>
    <col min="704" max="708" width="9.85546875" style="277" customWidth="1"/>
    <col min="709" max="709" width="8.140625" style="277" customWidth="1"/>
    <col min="710" max="717" width="9.85546875" style="277" customWidth="1"/>
    <col min="718" max="957" width="9.140625" style="277"/>
    <col min="958" max="958" width="23.42578125" style="277" customWidth="1"/>
    <col min="959" max="959" width="6" style="277" customWidth="1"/>
    <col min="960" max="964" width="9.85546875" style="277" customWidth="1"/>
    <col min="965" max="965" width="8.140625" style="277" customWidth="1"/>
    <col min="966" max="973" width="9.85546875" style="277" customWidth="1"/>
    <col min="974" max="1213" width="9.140625" style="277"/>
    <col min="1214" max="1214" width="23.42578125" style="277" customWidth="1"/>
    <col min="1215" max="1215" width="6" style="277" customWidth="1"/>
    <col min="1216" max="1220" width="9.85546875" style="277" customWidth="1"/>
    <col min="1221" max="1221" width="8.140625" style="277" customWidth="1"/>
    <col min="1222" max="1229" width="9.85546875" style="277" customWidth="1"/>
    <col min="1230" max="1469" width="9.140625" style="277"/>
    <col min="1470" max="1470" width="23.42578125" style="277" customWidth="1"/>
    <col min="1471" max="1471" width="6" style="277" customWidth="1"/>
    <col min="1472" max="1476" width="9.85546875" style="277" customWidth="1"/>
    <col min="1477" max="1477" width="8.140625" style="277" customWidth="1"/>
    <col min="1478" max="1485" width="9.85546875" style="277" customWidth="1"/>
    <col min="1486" max="1725" width="9.140625" style="277"/>
    <col min="1726" max="1726" width="23.42578125" style="277" customWidth="1"/>
    <col min="1727" max="1727" width="6" style="277" customWidth="1"/>
    <col min="1728" max="1732" width="9.85546875" style="277" customWidth="1"/>
    <col min="1733" max="1733" width="8.140625" style="277" customWidth="1"/>
    <col min="1734" max="1741" width="9.85546875" style="277" customWidth="1"/>
    <col min="1742" max="1981" width="9.140625" style="277"/>
    <col min="1982" max="1982" width="23.42578125" style="277" customWidth="1"/>
    <col min="1983" max="1983" width="6" style="277" customWidth="1"/>
    <col min="1984" max="1988" width="9.85546875" style="277" customWidth="1"/>
    <col min="1989" max="1989" width="8.140625" style="277" customWidth="1"/>
    <col min="1990" max="1997" width="9.85546875" style="277" customWidth="1"/>
    <col min="1998" max="2237" width="9.140625" style="277"/>
    <col min="2238" max="2238" width="23.42578125" style="277" customWidth="1"/>
    <col min="2239" max="2239" width="6" style="277" customWidth="1"/>
    <col min="2240" max="2244" width="9.85546875" style="277" customWidth="1"/>
    <col min="2245" max="2245" width="8.140625" style="277" customWidth="1"/>
    <col min="2246" max="2253" width="9.85546875" style="277" customWidth="1"/>
    <col min="2254" max="2493" width="9.140625" style="277"/>
    <col min="2494" max="2494" width="23.42578125" style="277" customWidth="1"/>
    <col min="2495" max="2495" width="6" style="277" customWidth="1"/>
    <col min="2496" max="2500" width="9.85546875" style="277" customWidth="1"/>
    <col min="2501" max="2501" width="8.140625" style="277" customWidth="1"/>
    <col min="2502" max="2509" width="9.85546875" style="277" customWidth="1"/>
    <col min="2510" max="2749" width="9.140625" style="277"/>
    <col min="2750" max="2750" width="23.42578125" style="277" customWidth="1"/>
    <col min="2751" max="2751" width="6" style="277" customWidth="1"/>
    <col min="2752" max="2756" width="9.85546875" style="277" customWidth="1"/>
    <col min="2757" max="2757" width="8.140625" style="277" customWidth="1"/>
    <col min="2758" max="2765" width="9.85546875" style="277" customWidth="1"/>
    <col min="2766" max="3005" width="9.140625" style="277"/>
    <col min="3006" max="3006" width="23.42578125" style="277" customWidth="1"/>
    <col min="3007" max="3007" width="6" style="277" customWidth="1"/>
    <col min="3008" max="3012" width="9.85546875" style="277" customWidth="1"/>
    <col min="3013" max="3013" width="8.140625" style="277" customWidth="1"/>
    <col min="3014" max="3021" width="9.85546875" style="277" customWidth="1"/>
    <col min="3022" max="3261" width="9.140625" style="277"/>
    <col min="3262" max="3262" width="23.42578125" style="277" customWidth="1"/>
    <col min="3263" max="3263" width="6" style="277" customWidth="1"/>
    <col min="3264" max="3268" width="9.85546875" style="277" customWidth="1"/>
    <col min="3269" max="3269" width="8.140625" style="277" customWidth="1"/>
    <col min="3270" max="3277" width="9.85546875" style="277" customWidth="1"/>
    <col min="3278" max="3517" width="9.140625" style="277"/>
    <col min="3518" max="3518" width="23.42578125" style="277" customWidth="1"/>
    <col min="3519" max="3519" width="6" style="277" customWidth="1"/>
    <col min="3520" max="3524" width="9.85546875" style="277" customWidth="1"/>
    <col min="3525" max="3525" width="8.140625" style="277" customWidth="1"/>
    <col min="3526" max="3533" width="9.85546875" style="277" customWidth="1"/>
    <col min="3534" max="3773" width="9.140625" style="277"/>
    <col min="3774" max="3774" width="23.42578125" style="277" customWidth="1"/>
    <col min="3775" max="3775" width="6" style="277" customWidth="1"/>
    <col min="3776" max="3780" width="9.85546875" style="277" customWidth="1"/>
    <col min="3781" max="3781" width="8.140625" style="277" customWidth="1"/>
    <col min="3782" max="3789" width="9.85546875" style="277" customWidth="1"/>
    <col min="3790" max="4029" width="9.140625" style="277"/>
    <col min="4030" max="4030" width="23.42578125" style="277" customWidth="1"/>
    <col min="4031" max="4031" width="6" style="277" customWidth="1"/>
    <col min="4032" max="4036" width="9.85546875" style="277" customWidth="1"/>
    <col min="4037" max="4037" width="8.140625" style="277" customWidth="1"/>
    <col min="4038" max="4045" width="9.85546875" style="277" customWidth="1"/>
    <col min="4046" max="4285" width="9.140625" style="277"/>
    <col min="4286" max="4286" width="23.42578125" style="277" customWidth="1"/>
    <col min="4287" max="4287" width="6" style="277" customWidth="1"/>
    <col min="4288" max="4292" width="9.85546875" style="277" customWidth="1"/>
    <col min="4293" max="4293" width="8.140625" style="277" customWidth="1"/>
    <col min="4294" max="4301" width="9.85546875" style="277" customWidth="1"/>
    <col min="4302" max="4541" width="9.140625" style="277"/>
    <col min="4542" max="4542" width="23.42578125" style="277" customWidth="1"/>
    <col min="4543" max="4543" width="6" style="277" customWidth="1"/>
    <col min="4544" max="4548" width="9.85546875" style="277" customWidth="1"/>
    <col min="4549" max="4549" width="8.140625" style="277" customWidth="1"/>
    <col min="4550" max="4557" width="9.85546875" style="277" customWidth="1"/>
    <col min="4558" max="4797" width="9.140625" style="277"/>
    <col min="4798" max="4798" width="23.42578125" style="277" customWidth="1"/>
    <col min="4799" max="4799" width="6" style="277" customWidth="1"/>
    <col min="4800" max="4804" width="9.85546875" style="277" customWidth="1"/>
    <col min="4805" max="4805" width="8.140625" style="277" customWidth="1"/>
    <col min="4806" max="4813" width="9.85546875" style="277" customWidth="1"/>
    <col min="4814" max="5053" width="9.140625" style="277"/>
    <col min="5054" max="5054" width="23.42578125" style="277" customWidth="1"/>
    <col min="5055" max="5055" width="6" style="277" customWidth="1"/>
    <col min="5056" max="5060" width="9.85546875" style="277" customWidth="1"/>
    <col min="5061" max="5061" width="8.140625" style="277" customWidth="1"/>
    <col min="5062" max="5069" width="9.85546875" style="277" customWidth="1"/>
    <col min="5070" max="5309" width="9.140625" style="277"/>
    <col min="5310" max="5310" width="23.42578125" style="277" customWidth="1"/>
    <col min="5311" max="5311" width="6" style="277" customWidth="1"/>
    <col min="5312" max="5316" width="9.85546875" style="277" customWidth="1"/>
    <col min="5317" max="5317" width="8.140625" style="277" customWidth="1"/>
    <col min="5318" max="5325" width="9.85546875" style="277" customWidth="1"/>
    <col min="5326" max="5565" width="9.140625" style="277"/>
    <col min="5566" max="5566" width="23.42578125" style="277" customWidth="1"/>
    <col min="5567" max="5567" width="6" style="277" customWidth="1"/>
    <col min="5568" max="5572" width="9.85546875" style="277" customWidth="1"/>
    <col min="5573" max="5573" width="8.140625" style="277" customWidth="1"/>
    <col min="5574" max="5581" width="9.85546875" style="277" customWidth="1"/>
    <col min="5582" max="5821" width="9.140625" style="277"/>
    <col min="5822" max="5822" width="23.42578125" style="277" customWidth="1"/>
    <col min="5823" max="5823" width="6" style="277" customWidth="1"/>
    <col min="5824" max="5828" width="9.85546875" style="277" customWidth="1"/>
    <col min="5829" max="5829" width="8.140625" style="277" customWidth="1"/>
    <col min="5830" max="5837" width="9.85546875" style="277" customWidth="1"/>
    <col min="5838" max="6077" width="9.140625" style="277"/>
    <col min="6078" max="6078" width="23.42578125" style="277" customWidth="1"/>
    <col min="6079" max="6079" width="6" style="277" customWidth="1"/>
    <col min="6080" max="6084" width="9.85546875" style="277" customWidth="1"/>
    <col min="6085" max="6085" width="8.140625" style="277" customWidth="1"/>
    <col min="6086" max="6093" width="9.85546875" style="277" customWidth="1"/>
    <col min="6094" max="6333" width="9.140625" style="277"/>
    <col min="6334" max="6334" width="23.42578125" style="277" customWidth="1"/>
    <col min="6335" max="6335" width="6" style="277" customWidth="1"/>
    <col min="6336" max="6340" width="9.85546875" style="277" customWidth="1"/>
    <col min="6341" max="6341" width="8.140625" style="277" customWidth="1"/>
    <col min="6342" max="6349" width="9.85546875" style="277" customWidth="1"/>
    <col min="6350" max="6589" width="9.140625" style="277"/>
    <col min="6590" max="6590" width="23.42578125" style="277" customWidth="1"/>
    <col min="6591" max="6591" width="6" style="277" customWidth="1"/>
    <col min="6592" max="6596" width="9.85546875" style="277" customWidth="1"/>
    <col min="6597" max="6597" width="8.140625" style="277" customWidth="1"/>
    <col min="6598" max="6605" width="9.85546875" style="277" customWidth="1"/>
    <col min="6606" max="6845" width="9.140625" style="277"/>
    <col min="6846" max="6846" width="23.42578125" style="277" customWidth="1"/>
    <col min="6847" max="6847" width="6" style="277" customWidth="1"/>
    <col min="6848" max="6852" width="9.85546875" style="277" customWidth="1"/>
    <col min="6853" max="6853" width="8.140625" style="277" customWidth="1"/>
    <col min="6854" max="6861" width="9.85546875" style="277" customWidth="1"/>
    <col min="6862" max="7101" width="9.140625" style="277"/>
    <col min="7102" max="7102" width="23.42578125" style="277" customWidth="1"/>
    <col min="7103" max="7103" width="6" style="277" customWidth="1"/>
    <col min="7104" max="7108" width="9.85546875" style="277" customWidth="1"/>
    <col min="7109" max="7109" width="8.140625" style="277" customWidth="1"/>
    <col min="7110" max="7117" width="9.85546875" style="277" customWidth="1"/>
    <col min="7118" max="7357" width="9.140625" style="277"/>
    <col min="7358" max="7358" width="23.42578125" style="277" customWidth="1"/>
    <col min="7359" max="7359" width="6" style="277" customWidth="1"/>
    <col min="7360" max="7364" width="9.85546875" style="277" customWidth="1"/>
    <col min="7365" max="7365" width="8.140625" style="277" customWidth="1"/>
    <col min="7366" max="7373" width="9.85546875" style="277" customWidth="1"/>
    <col min="7374" max="7613" width="9.140625" style="277"/>
    <col min="7614" max="7614" width="23.42578125" style="277" customWidth="1"/>
    <col min="7615" max="7615" width="6" style="277" customWidth="1"/>
    <col min="7616" max="7620" width="9.85546875" style="277" customWidth="1"/>
    <col min="7621" max="7621" width="8.140625" style="277" customWidth="1"/>
    <col min="7622" max="7629" width="9.85546875" style="277" customWidth="1"/>
    <col min="7630" max="7869" width="9.140625" style="277"/>
    <col min="7870" max="7870" width="23.42578125" style="277" customWidth="1"/>
    <col min="7871" max="7871" width="6" style="277" customWidth="1"/>
    <col min="7872" max="7876" width="9.85546875" style="277" customWidth="1"/>
    <col min="7877" max="7877" width="8.140625" style="277" customWidth="1"/>
    <col min="7878" max="7885" width="9.85546875" style="277" customWidth="1"/>
    <col min="7886" max="8125" width="9.140625" style="277"/>
    <col min="8126" max="8126" width="23.42578125" style="277" customWidth="1"/>
    <col min="8127" max="8127" width="6" style="277" customWidth="1"/>
    <col min="8128" max="8132" width="9.85546875" style="277" customWidth="1"/>
    <col min="8133" max="8133" width="8.140625" style="277" customWidth="1"/>
    <col min="8134" max="8141" width="9.85546875" style="277" customWidth="1"/>
    <col min="8142" max="8381" width="9.140625" style="277"/>
    <col min="8382" max="8382" width="23.42578125" style="277" customWidth="1"/>
    <col min="8383" max="8383" width="6" style="277" customWidth="1"/>
    <col min="8384" max="8388" width="9.85546875" style="277" customWidth="1"/>
    <col min="8389" max="8389" width="8.140625" style="277" customWidth="1"/>
    <col min="8390" max="8397" width="9.85546875" style="277" customWidth="1"/>
    <col min="8398" max="8637" width="9.140625" style="277"/>
    <col min="8638" max="8638" width="23.42578125" style="277" customWidth="1"/>
    <col min="8639" max="8639" width="6" style="277" customWidth="1"/>
    <col min="8640" max="8644" width="9.85546875" style="277" customWidth="1"/>
    <col min="8645" max="8645" width="8.140625" style="277" customWidth="1"/>
    <col min="8646" max="8653" width="9.85546875" style="277" customWidth="1"/>
    <col min="8654" max="8893" width="9.140625" style="277"/>
    <col min="8894" max="8894" width="23.42578125" style="277" customWidth="1"/>
    <col min="8895" max="8895" width="6" style="277" customWidth="1"/>
    <col min="8896" max="8900" width="9.85546875" style="277" customWidth="1"/>
    <col min="8901" max="8901" width="8.140625" style="277" customWidth="1"/>
    <col min="8902" max="8909" width="9.85546875" style="277" customWidth="1"/>
    <col min="8910" max="9149" width="9.140625" style="277"/>
    <col min="9150" max="9150" width="23.42578125" style="277" customWidth="1"/>
    <col min="9151" max="9151" width="6" style="277" customWidth="1"/>
    <col min="9152" max="9156" width="9.85546875" style="277" customWidth="1"/>
    <col min="9157" max="9157" width="8.140625" style="277" customWidth="1"/>
    <col min="9158" max="9165" width="9.85546875" style="277" customWidth="1"/>
    <col min="9166" max="9405" width="9.140625" style="277"/>
    <col min="9406" max="9406" width="23.42578125" style="277" customWidth="1"/>
    <col min="9407" max="9407" width="6" style="277" customWidth="1"/>
    <col min="9408" max="9412" width="9.85546875" style="277" customWidth="1"/>
    <col min="9413" max="9413" width="8.140625" style="277" customWidth="1"/>
    <col min="9414" max="9421" width="9.85546875" style="277" customWidth="1"/>
    <col min="9422" max="9661" width="9.140625" style="277"/>
    <col min="9662" max="9662" width="23.42578125" style="277" customWidth="1"/>
    <col min="9663" max="9663" width="6" style="277" customWidth="1"/>
    <col min="9664" max="9668" width="9.85546875" style="277" customWidth="1"/>
    <col min="9669" max="9669" width="8.140625" style="277" customWidth="1"/>
    <col min="9670" max="9677" width="9.85546875" style="277" customWidth="1"/>
    <col min="9678" max="9917" width="9.140625" style="277"/>
    <col min="9918" max="9918" width="23.42578125" style="277" customWidth="1"/>
    <col min="9919" max="9919" width="6" style="277" customWidth="1"/>
    <col min="9920" max="9924" width="9.85546875" style="277" customWidth="1"/>
    <col min="9925" max="9925" width="8.140625" style="277" customWidth="1"/>
    <col min="9926" max="9933" width="9.85546875" style="277" customWidth="1"/>
    <col min="9934" max="10173" width="9.140625" style="277"/>
    <col min="10174" max="10174" width="23.42578125" style="277" customWidth="1"/>
    <col min="10175" max="10175" width="6" style="277" customWidth="1"/>
    <col min="10176" max="10180" width="9.85546875" style="277" customWidth="1"/>
    <col min="10181" max="10181" width="8.140625" style="277" customWidth="1"/>
    <col min="10182" max="10189" width="9.85546875" style="277" customWidth="1"/>
    <col min="10190" max="10429" width="9.140625" style="277"/>
    <col min="10430" max="10430" width="23.42578125" style="277" customWidth="1"/>
    <col min="10431" max="10431" width="6" style="277" customWidth="1"/>
    <col min="10432" max="10436" width="9.85546875" style="277" customWidth="1"/>
    <col min="10437" max="10437" width="8.140625" style="277" customWidth="1"/>
    <col min="10438" max="10445" width="9.85546875" style="277" customWidth="1"/>
    <col min="10446" max="10685" width="9.140625" style="277"/>
    <col min="10686" max="10686" width="23.42578125" style="277" customWidth="1"/>
    <col min="10687" max="10687" width="6" style="277" customWidth="1"/>
    <col min="10688" max="10692" width="9.85546875" style="277" customWidth="1"/>
    <col min="10693" max="10693" width="8.140625" style="277" customWidth="1"/>
    <col min="10694" max="10701" width="9.85546875" style="277" customWidth="1"/>
    <col min="10702" max="10941" width="9.140625" style="277"/>
    <col min="10942" max="10942" width="23.42578125" style="277" customWidth="1"/>
    <col min="10943" max="10943" width="6" style="277" customWidth="1"/>
    <col min="10944" max="10948" width="9.85546875" style="277" customWidth="1"/>
    <col min="10949" max="10949" width="8.140625" style="277" customWidth="1"/>
    <col min="10950" max="10957" width="9.85546875" style="277" customWidth="1"/>
    <col min="10958" max="11197" width="9.140625" style="277"/>
    <col min="11198" max="11198" width="23.42578125" style="277" customWidth="1"/>
    <col min="11199" max="11199" width="6" style="277" customWidth="1"/>
    <col min="11200" max="11204" width="9.85546875" style="277" customWidth="1"/>
    <col min="11205" max="11205" width="8.140625" style="277" customWidth="1"/>
    <col min="11206" max="11213" width="9.85546875" style="277" customWidth="1"/>
    <col min="11214" max="11453" width="9.140625" style="277"/>
    <col min="11454" max="11454" width="23.42578125" style="277" customWidth="1"/>
    <col min="11455" max="11455" width="6" style="277" customWidth="1"/>
    <col min="11456" max="11460" width="9.85546875" style="277" customWidth="1"/>
    <col min="11461" max="11461" width="8.140625" style="277" customWidth="1"/>
    <col min="11462" max="11469" width="9.85546875" style="277" customWidth="1"/>
    <col min="11470" max="11709" width="9.140625" style="277"/>
    <col min="11710" max="11710" width="23.42578125" style="277" customWidth="1"/>
    <col min="11711" max="11711" width="6" style="277" customWidth="1"/>
    <col min="11712" max="11716" width="9.85546875" style="277" customWidth="1"/>
    <col min="11717" max="11717" width="8.140625" style="277" customWidth="1"/>
    <col min="11718" max="11725" width="9.85546875" style="277" customWidth="1"/>
    <col min="11726" max="11965" width="9.140625" style="277"/>
    <col min="11966" max="11966" width="23.42578125" style="277" customWidth="1"/>
    <col min="11967" max="11967" width="6" style="277" customWidth="1"/>
    <col min="11968" max="11972" width="9.85546875" style="277" customWidth="1"/>
    <col min="11973" max="11973" width="8.140625" style="277" customWidth="1"/>
    <col min="11974" max="11981" width="9.85546875" style="277" customWidth="1"/>
    <col min="11982" max="12221" width="9.140625" style="277"/>
    <col min="12222" max="12222" width="23.42578125" style="277" customWidth="1"/>
    <col min="12223" max="12223" width="6" style="277" customWidth="1"/>
    <col min="12224" max="12228" width="9.85546875" style="277" customWidth="1"/>
    <col min="12229" max="12229" width="8.140625" style="277" customWidth="1"/>
    <col min="12230" max="12237" width="9.85546875" style="277" customWidth="1"/>
    <col min="12238" max="12477" width="9.140625" style="277"/>
    <col min="12478" max="12478" width="23.42578125" style="277" customWidth="1"/>
    <col min="12479" max="12479" width="6" style="277" customWidth="1"/>
    <col min="12480" max="12484" width="9.85546875" style="277" customWidth="1"/>
    <col min="12485" max="12485" width="8.140625" style="277" customWidth="1"/>
    <col min="12486" max="12493" width="9.85546875" style="277" customWidth="1"/>
    <col min="12494" max="12733" width="9.140625" style="277"/>
    <col min="12734" max="12734" width="23.42578125" style="277" customWidth="1"/>
    <col min="12735" max="12735" width="6" style="277" customWidth="1"/>
    <col min="12736" max="12740" width="9.85546875" style="277" customWidth="1"/>
    <col min="12741" max="12741" width="8.140625" style="277" customWidth="1"/>
    <col min="12742" max="12749" width="9.85546875" style="277" customWidth="1"/>
    <col min="12750" max="12989" width="9.140625" style="277"/>
    <col min="12990" max="12990" width="23.42578125" style="277" customWidth="1"/>
    <col min="12991" max="12991" width="6" style="277" customWidth="1"/>
    <col min="12992" max="12996" width="9.85546875" style="277" customWidth="1"/>
    <col min="12997" max="12997" width="8.140625" style="277" customWidth="1"/>
    <col min="12998" max="13005" width="9.85546875" style="277" customWidth="1"/>
    <col min="13006" max="13245" width="9.140625" style="277"/>
    <col min="13246" max="13246" width="23.42578125" style="277" customWidth="1"/>
    <col min="13247" max="13247" width="6" style="277" customWidth="1"/>
    <col min="13248" max="13252" width="9.85546875" style="277" customWidth="1"/>
    <col min="13253" max="13253" width="8.140625" style="277" customWidth="1"/>
    <col min="13254" max="13261" width="9.85546875" style="277" customWidth="1"/>
    <col min="13262" max="13501" width="9.140625" style="277"/>
    <col min="13502" max="13502" width="23.42578125" style="277" customWidth="1"/>
    <col min="13503" max="13503" width="6" style="277" customWidth="1"/>
    <col min="13504" max="13508" width="9.85546875" style="277" customWidth="1"/>
    <col min="13509" max="13509" width="8.140625" style="277" customWidth="1"/>
    <col min="13510" max="13517" width="9.85546875" style="277" customWidth="1"/>
    <col min="13518" max="13757" width="9.140625" style="277"/>
    <col min="13758" max="13758" width="23.42578125" style="277" customWidth="1"/>
    <col min="13759" max="13759" width="6" style="277" customWidth="1"/>
    <col min="13760" max="13764" width="9.85546875" style="277" customWidth="1"/>
    <col min="13765" max="13765" width="8.140625" style="277" customWidth="1"/>
    <col min="13766" max="13773" width="9.85546875" style="277" customWidth="1"/>
    <col min="13774" max="14013" width="9.140625" style="277"/>
    <col min="14014" max="14014" width="23.42578125" style="277" customWidth="1"/>
    <col min="14015" max="14015" width="6" style="277" customWidth="1"/>
    <col min="14016" max="14020" width="9.85546875" style="277" customWidth="1"/>
    <col min="14021" max="14021" width="8.140625" style="277" customWidth="1"/>
    <col min="14022" max="14029" width="9.85546875" style="277" customWidth="1"/>
    <col min="14030" max="14269" width="9.140625" style="277"/>
    <col min="14270" max="14270" width="23.42578125" style="277" customWidth="1"/>
    <col min="14271" max="14271" width="6" style="277" customWidth="1"/>
    <col min="14272" max="14276" width="9.85546875" style="277" customWidth="1"/>
    <col min="14277" max="14277" width="8.140625" style="277" customWidth="1"/>
    <col min="14278" max="14285" width="9.85546875" style="277" customWidth="1"/>
    <col min="14286" max="14525" width="9.140625" style="277"/>
    <col min="14526" max="14526" width="23.42578125" style="277" customWidth="1"/>
    <col min="14527" max="14527" width="6" style="277" customWidth="1"/>
    <col min="14528" max="14532" width="9.85546875" style="277" customWidth="1"/>
    <col min="14533" max="14533" width="8.140625" style="277" customWidth="1"/>
    <col min="14534" max="14541" width="9.85546875" style="277" customWidth="1"/>
    <col min="14542" max="14781" width="9.140625" style="277"/>
    <col min="14782" max="14782" width="23.42578125" style="277" customWidth="1"/>
    <col min="14783" max="14783" width="6" style="277" customWidth="1"/>
    <col min="14784" max="14788" width="9.85546875" style="277" customWidth="1"/>
    <col min="14789" max="14789" width="8.140625" style="277" customWidth="1"/>
    <col min="14790" max="14797" width="9.85546875" style="277" customWidth="1"/>
    <col min="14798" max="15037" width="9.140625" style="277"/>
    <col min="15038" max="15038" width="23.42578125" style="277" customWidth="1"/>
    <col min="15039" max="15039" width="6" style="277" customWidth="1"/>
    <col min="15040" max="15044" width="9.85546875" style="277" customWidth="1"/>
    <col min="15045" max="15045" width="8.140625" style="277" customWidth="1"/>
    <col min="15046" max="15053" width="9.85546875" style="277" customWidth="1"/>
    <col min="15054" max="15293" width="9.140625" style="277"/>
    <col min="15294" max="15294" width="23.42578125" style="277" customWidth="1"/>
    <col min="15295" max="15295" width="6" style="277" customWidth="1"/>
    <col min="15296" max="15300" width="9.85546875" style="277" customWidth="1"/>
    <col min="15301" max="15301" width="8.140625" style="277" customWidth="1"/>
    <col min="15302" max="15309" width="9.85546875" style="277" customWidth="1"/>
    <col min="15310" max="15549" width="9.140625" style="277"/>
    <col min="15550" max="15550" width="23.42578125" style="277" customWidth="1"/>
    <col min="15551" max="15551" width="6" style="277" customWidth="1"/>
    <col min="15552" max="15556" width="9.85546875" style="277" customWidth="1"/>
    <col min="15557" max="15557" width="8.140625" style="277" customWidth="1"/>
    <col min="15558" max="15565" width="9.85546875" style="277" customWidth="1"/>
    <col min="15566" max="15805" width="9.140625" style="277"/>
    <col min="15806" max="15806" width="23.42578125" style="277" customWidth="1"/>
    <col min="15807" max="15807" width="6" style="277" customWidth="1"/>
    <col min="15808" max="15812" width="9.85546875" style="277" customWidth="1"/>
    <col min="15813" max="15813" width="8.140625" style="277" customWidth="1"/>
    <col min="15814" max="15821" width="9.85546875" style="277" customWidth="1"/>
    <col min="15822" max="16061" width="9.140625" style="277"/>
    <col min="16062" max="16062" width="23.42578125" style="277" customWidth="1"/>
    <col min="16063" max="16063" width="6" style="277" customWidth="1"/>
    <col min="16064" max="16068" width="9.85546875" style="277" customWidth="1"/>
    <col min="16069" max="16069" width="8.140625" style="277" customWidth="1"/>
    <col min="16070" max="16077" width="9.85546875" style="277" customWidth="1"/>
    <col min="16078" max="16384" width="9.140625" style="277"/>
  </cols>
  <sheetData>
    <row r="1" spans="1:9" s="441" customFormat="1" ht="34.5" customHeight="1" x14ac:dyDescent="0.25">
      <c r="A1" s="1454" t="s">
        <v>520</v>
      </c>
      <c r="B1" s="1454"/>
      <c r="C1" s="1454"/>
      <c r="D1" s="1454"/>
      <c r="E1" s="1454"/>
      <c r="F1" s="1454"/>
      <c r="G1" s="1454"/>
      <c r="H1" s="1454"/>
    </row>
    <row r="2" spans="1:9" ht="12.75" customHeight="1" x14ac:dyDescent="0.25">
      <c r="A2" s="457"/>
      <c r="B2" s="457"/>
      <c r="C2" s="457"/>
      <c r="D2" s="457"/>
      <c r="E2" s="457"/>
      <c r="F2" s="457"/>
      <c r="G2" s="457"/>
      <c r="H2" s="457"/>
    </row>
    <row r="3" spans="1:9" ht="12.75" customHeight="1" x14ac:dyDescent="0.25">
      <c r="A3" s="457"/>
      <c r="B3" s="457"/>
      <c r="C3" s="457"/>
      <c r="D3" s="457"/>
      <c r="E3" s="457"/>
      <c r="F3" s="457"/>
      <c r="G3" s="457"/>
      <c r="H3" s="457"/>
    </row>
    <row r="4" spans="1:9" s="441" customFormat="1" ht="15" x14ac:dyDescent="0.25">
      <c r="A4" s="407"/>
      <c r="B4" s="1185" t="s">
        <v>78</v>
      </c>
      <c r="C4" s="1185" t="s">
        <v>116</v>
      </c>
      <c r="D4" s="1185" t="s">
        <v>115</v>
      </c>
      <c r="E4" s="1185" t="s">
        <v>114</v>
      </c>
      <c r="F4" s="1185" t="s">
        <v>78</v>
      </c>
      <c r="G4" s="1185" t="s">
        <v>77</v>
      </c>
      <c r="H4" s="1185" t="s">
        <v>77</v>
      </c>
    </row>
    <row r="5" spans="1:9" s="441" customFormat="1" ht="15" x14ac:dyDescent="0.25">
      <c r="A5" s="471" t="s">
        <v>50</v>
      </c>
      <c r="B5" s="1194">
        <v>2016</v>
      </c>
      <c r="C5" s="1194">
        <v>2016</v>
      </c>
      <c r="D5" s="1194">
        <v>2016</v>
      </c>
      <c r="E5" s="1194">
        <v>2016</v>
      </c>
      <c r="F5" s="1194">
        <v>2015</v>
      </c>
      <c r="G5" s="1194">
        <v>2016</v>
      </c>
      <c r="H5" s="1194">
        <v>2015</v>
      </c>
    </row>
    <row r="6" spans="1:9" s="470" customFormat="1" ht="6.75" customHeight="1" x14ac:dyDescent="0.2">
      <c r="A6" s="472"/>
      <c r="B6" s="534"/>
      <c r="C6" s="534"/>
      <c r="D6" s="534"/>
      <c r="E6" s="534"/>
      <c r="F6" s="534"/>
      <c r="G6" s="534"/>
      <c r="H6" s="534"/>
    </row>
    <row r="7" spans="1:9" s="441" customFormat="1" ht="17.25" customHeight="1" x14ac:dyDescent="0.2">
      <c r="A7" s="472" t="s">
        <v>106</v>
      </c>
      <c r="B7" s="1287">
        <v>69.900000000000006</v>
      </c>
      <c r="C7" s="1287">
        <v>62.4</v>
      </c>
      <c r="D7" s="1287">
        <v>71.900000000000006</v>
      </c>
      <c r="E7" s="1287">
        <v>68.099999999999994</v>
      </c>
      <c r="F7" s="1287">
        <v>70.599999999999994</v>
      </c>
      <c r="G7" s="1287">
        <v>68.099999999999994</v>
      </c>
      <c r="H7" s="1287">
        <v>78.8</v>
      </c>
      <c r="I7" s="1285"/>
    </row>
    <row r="8" spans="1:9" s="441" customFormat="1" ht="17.25" customHeight="1" x14ac:dyDescent="0.2">
      <c r="A8" s="472" t="s">
        <v>120</v>
      </c>
      <c r="B8" s="1288">
        <v>2.8</v>
      </c>
      <c r="C8" s="1288">
        <v>4.3</v>
      </c>
      <c r="D8" s="1288">
        <v>3.4</v>
      </c>
      <c r="E8" s="1288">
        <v>1.5</v>
      </c>
      <c r="F8" s="1288">
        <v>5.0999999999999996</v>
      </c>
      <c r="G8" s="1288">
        <v>12</v>
      </c>
      <c r="H8" s="1288">
        <v>15.9</v>
      </c>
    </row>
    <row r="9" spans="1:9" s="441" customFormat="1" ht="17.25" customHeight="1" x14ac:dyDescent="0.2">
      <c r="A9" s="472" t="s">
        <v>323</v>
      </c>
      <c r="B9" s="1288">
        <v>-0.6</v>
      </c>
      <c r="C9" s="1288">
        <v>8</v>
      </c>
      <c r="D9" s="1288">
        <v>-10.1</v>
      </c>
      <c r="E9" s="1288">
        <v>0.8</v>
      </c>
      <c r="F9" s="1288">
        <v>-3.1</v>
      </c>
      <c r="G9" s="1288">
        <v>-1.9</v>
      </c>
      <c r="H9" s="1288">
        <v>-13.8</v>
      </c>
    </row>
    <row r="10" spans="1:9" s="441" customFormat="1" ht="17.25" customHeight="1" x14ac:dyDescent="0.2">
      <c r="A10" s="472" t="s">
        <v>0</v>
      </c>
      <c r="B10" s="1288">
        <v>4.9000000000000004</v>
      </c>
      <c r="C10" s="1288">
        <v>3.5</v>
      </c>
      <c r="D10" s="1288">
        <v>4.0999999999999996</v>
      </c>
      <c r="E10" s="1288">
        <v>4.2</v>
      </c>
      <c r="F10" s="1288">
        <v>5.6</v>
      </c>
      <c r="G10" s="1288">
        <v>16.7</v>
      </c>
      <c r="H10" s="1288">
        <v>19</v>
      </c>
    </row>
    <row r="11" spans="1:9" s="441" customFormat="1" ht="17.25" customHeight="1" x14ac:dyDescent="0.2">
      <c r="A11" s="472" t="s">
        <v>129</v>
      </c>
      <c r="B11" s="1289">
        <v>-0.9</v>
      </c>
      <c r="C11" s="1289">
        <v>0.3</v>
      </c>
      <c r="D11" s="1289">
        <v>-0.1</v>
      </c>
      <c r="E11" s="1289">
        <v>0.3</v>
      </c>
      <c r="F11" s="1289">
        <v>0.1</v>
      </c>
      <c r="G11" s="1289">
        <v>-0.4</v>
      </c>
      <c r="H11" s="1289">
        <v>0</v>
      </c>
    </row>
    <row r="12" spans="1:9" s="441" customFormat="1" ht="17.25" customHeight="1" thickBot="1" x14ac:dyDescent="0.3">
      <c r="A12" s="473" t="s">
        <v>105</v>
      </c>
      <c r="B12" s="1290">
        <v>70.5</v>
      </c>
      <c r="C12" s="1290">
        <v>69.900000000000006</v>
      </c>
      <c r="D12" s="1290">
        <v>62.4</v>
      </c>
      <c r="E12" s="1290">
        <v>71.900000000000006</v>
      </c>
      <c r="F12" s="1290">
        <v>68.099999999999994</v>
      </c>
      <c r="G12" s="1290">
        <v>70.5</v>
      </c>
      <c r="H12" s="1290">
        <v>68.099999999999994</v>
      </c>
      <c r="I12" s="1285"/>
    </row>
    <row r="13" spans="1:9" s="474" customFormat="1" ht="4.5" customHeight="1" x14ac:dyDescent="0.25">
      <c r="A13" s="473"/>
      <c r="B13" s="1291"/>
      <c r="C13" s="1291"/>
      <c r="D13" s="1291"/>
      <c r="E13" s="1291"/>
      <c r="F13" s="1291"/>
      <c r="G13" s="1291"/>
      <c r="H13" s="1291"/>
    </row>
    <row r="14" spans="1:9" s="441" customFormat="1" ht="14.25" customHeight="1" x14ac:dyDescent="0.2">
      <c r="A14" s="472" t="s">
        <v>26</v>
      </c>
      <c r="B14" s="1288">
        <v>9.6</v>
      </c>
      <c r="C14" s="1288">
        <v>7.4</v>
      </c>
      <c r="D14" s="1288">
        <v>11</v>
      </c>
      <c r="E14" s="1288">
        <v>7.4</v>
      </c>
      <c r="F14" s="1288">
        <v>7.8</v>
      </c>
      <c r="G14" s="1288">
        <v>35.4</v>
      </c>
      <c r="H14" s="1288">
        <v>37.700000000000003</v>
      </c>
    </row>
    <row r="15" spans="1:9" s="474" customFormat="1" ht="4.5" customHeight="1" x14ac:dyDescent="0.25">
      <c r="A15" s="473"/>
      <c r="B15" s="1292"/>
      <c r="C15" s="1292"/>
      <c r="D15" s="1292"/>
      <c r="E15" s="1292"/>
      <c r="F15" s="1292"/>
      <c r="G15" s="1292"/>
      <c r="H15" s="1292"/>
    </row>
    <row r="16" spans="1:9" s="441" customFormat="1" ht="14.25" customHeight="1" x14ac:dyDescent="0.2">
      <c r="A16" s="472" t="s">
        <v>121</v>
      </c>
      <c r="B16" s="1293">
        <v>0.44800000000000001</v>
      </c>
      <c r="C16" s="1293">
        <v>1.554</v>
      </c>
      <c r="D16" s="1293">
        <v>-0.54500000000000004</v>
      </c>
      <c r="E16" s="1293">
        <v>0.67600000000000005</v>
      </c>
      <c r="F16" s="1293">
        <v>0.32100000000000001</v>
      </c>
      <c r="G16" s="1293">
        <v>0.41799999999999998</v>
      </c>
      <c r="H16" s="1293">
        <v>0.13800000000000001</v>
      </c>
      <c r="I16" s="1286"/>
    </row>
    <row r="17" spans="1:9" s="441" customFormat="1" ht="14.25" x14ac:dyDescent="0.2">
      <c r="A17" s="472"/>
      <c r="B17" s="472"/>
      <c r="C17" s="472"/>
      <c r="D17" s="472"/>
      <c r="E17" s="704"/>
      <c r="F17" s="709"/>
      <c r="G17" s="532"/>
      <c r="H17" s="532"/>
    </row>
    <row r="18" spans="1:9" s="441" customFormat="1" ht="14.25" x14ac:dyDescent="0.2">
      <c r="A18" s="472"/>
      <c r="B18" s="472"/>
      <c r="C18" s="472"/>
      <c r="D18" s="472"/>
      <c r="E18" s="704"/>
      <c r="F18" s="709"/>
      <c r="G18" s="532"/>
      <c r="H18" s="532"/>
    </row>
    <row r="19" spans="1:9" s="441" customFormat="1" ht="14.25" x14ac:dyDescent="0.2">
      <c r="A19" s="472"/>
      <c r="B19" s="472"/>
      <c r="C19" s="472"/>
      <c r="D19" s="472"/>
      <c r="E19" s="709"/>
      <c r="F19" s="709"/>
      <c r="G19" s="533"/>
      <c r="H19" s="533"/>
    </row>
    <row r="20" spans="1:9" s="441" customFormat="1" ht="15" x14ac:dyDescent="0.25">
      <c r="A20" s="407"/>
      <c r="B20" s="1185" t="s">
        <v>78</v>
      </c>
      <c r="C20" s="1185" t="s">
        <v>116</v>
      </c>
      <c r="D20" s="1185" t="s">
        <v>115</v>
      </c>
      <c r="E20" s="1185" t="s">
        <v>114</v>
      </c>
      <c r="F20" s="1185" t="s">
        <v>78</v>
      </c>
      <c r="G20" s="1185" t="s">
        <v>77</v>
      </c>
      <c r="H20" s="1185" t="s">
        <v>77</v>
      </c>
    </row>
    <row r="21" spans="1:9" s="441" customFormat="1" ht="15" x14ac:dyDescent="0.25">
      <c r="A21" s="471" t="s">
        <v>51</v>
      </c>
      <c r="B21" s="1194">
        <v>2016</v>
      </c>
      <c r="C21" s="1194">
        <v>2016</v>
      </c>
      <c r="D21" s="1194">
        <v>2016</v>
      </c>
      <c r="E21" s="1194">
        <v>2016</v>
      </c>
      <c r="F21" s="1194">
        <v>2015</v>
      </c>
      <c r="G21" s="1194">
        <v>2016</v>
      </c>
      <c r="H21" s="1194">
        <v>2015</v>
      </c>
    </row>
    <row r="22" spans="1:9" s="470" customFormat="1" ht="6.75" customHeight="1" x14ac:dyDescent="0.2">
      <c r="A22" s="472"/>
      <c r="B22" s="534"/>
      <c r="C22" s="534"/>
      <c r="D22" s="534"/>
      <c r="E22" s="534"/>
      <c r="F22" s="534"/>
      <c r="G22" s="534"/>
      <c r="H22" s="534"/>
    </row>
    <row r="23" spans="1:9" s="441" customFormat="1" ht="17.25" customHeight="1" x14ac:dyDescent="0.2">
      <c r="A23" s="472" t="s">
        <v>106</v>
      </c>
      <c r="B23" s="1287">
        <v>5.3</v>
      </c>
      <c r="C23" s="1287">
        <v>5.8</v>
      </c>
      <c r="D23" s="1287">
        <v>11.3</v>
      </c>
      <c r="E23" s="1287">
        <v>16.2</v>
      </c>
      <c r="F23" s="1287">
        <v>11.1</v>
      </c>
      <c r="G23" s="1287">
        <v>16.2</v>
      </c>
      <c r="H23" s="1287">
        <v>20</v>
      </c>
      <c r="I23" s="1285"/>
    </row>
    <row r="24" spans="1:9" s="441" customFormat="1" ht="17.25" customHeight="1" x14ac:dyDescent="0.2">
      <c r="A24" s="472" t="s">
        <v>120</v>
      </c>
      <c r="B24" s="1288">
        <v>0.1</v>
      </c>
      <c r="C24" s="1288">
        <v>0.1</v>
      </c>
      <c r="D24" s="1288">
        <v>5.0999999999999996</v>
      </c>
      <c r="E24" s="1288">
        <v>5</v>
      </c>
      <c r="F24" s="1288">
        <v>0</v>
      </c>
      <c r="G24" s="1288">
        <v>10.3</v>
      </c>
      <c r="H24" s="1288">
        <v>23</v>
      </c>
    </row>
    <row r="25" spans="1:9" s="441" customFormat="1" ht="17.25" customHeight="1" x14ac:dyDescent="0.2">
      <c r="A25" s="472" t="s">
        <v>323</v>
      </c>
      <c r="B25" s="1288">
        <v>-0.7</v>
      </c>
      <c r="C25" s="1288">
        <v>-0.8</v>
      </c>
      <c r="D25" s="1288">
        <v>-1</v>
      </c>
      <c r="E25" s="1288">
        <v>-1.4</v>
      </c>
      <c r="F25" s="1288">
        <v>-0.6</v>
      </c>
      <c r="G25" s="1288">
        <v>-3.9</v>
      </c>
      <c r="H25" s="1288">
        <v>-2.9</v>
      </c>
    </row>
    <row r="26" spans="1:9" s="441" customFormat="1" ht="17.25" customHeight="1" x14ac:dyDescent="0.2">
      <c r="A26" s="472" t="s">
        <v>0</v>
      </c>
      <c r="B26" s="1288">
        <v>0.2</v>
      </c>
      <c r="C26" s="1288">
        <v>0.4</v>
      </c>
      <c r="D26" s="1288">
        <v>0.7</v>
      </c>
      <c r="E26" s="1288">
        <v>1.4</v>
      </c>
      <c r="F26" s="1288">
        <v>5.7</v>
      </c>
      <c r="G26" s="1288">
        <v>2.7</v>
      </c>
      <c r="H26" s="1288">
        <v>22.2</v>
      </c>
    </row>
    <row r="27" spans="1:9" s="441" customFormat="1" ht="17.25" customHeight="1" x14ac:dyDescent="0.2">
      <c r="A27" s="472" t="s">
        <v>129</v>
      </c>
      <c r="B27" s="1289">
        <v>0</v>
      </c>
      <c r="C27" s="1289">
        <v>0</v>
      </c>
      <c r="D27" s="1289">
        <v>-0.1</v>
      </c>
      <c r="E27" s="1289">
        <v>0.1</v>
      </c>
      <c r="F27" s="1289">
        <v>0</v>
      </c>
      <c r="G27" s="1289">
        <v>0</v>
      </c>
      <c r="H27" s="1289">
        <v>-0.1</v>
      </c>
    </row>
    <row r="28" spans="1:9" s="441" customFormat="1" ht="17.25" customHeight="1" thickBot="1" x14ac:dyDescent="0.3">
      <c r="A28" s="473" t="s">
        <v>105</v>
      </c>
      <c r="B28" s="1290">
        <v>4.7</v>
      </c>
      <c r="C28" s="1290">
        <v>5.3</v>
      </c>
      <c r="D28" s="1290">
        <v>5.8</v>
      </c>
      <c r="E28" s="1290">
        <v>11.3</v>
      </c>
      <c r="F28" s="1290">
        <v>16.2</v>
      </c>
      <c r="G28" s="1290">
        <v>4.7</v>
      </c>
      <c r="H28" s="1290">
        <v>16.2</v>
      </c>
      <c r="I28" s="1285"/>
    </row>
    <row r="29" spans="1:9" s="474" customFormat="1" ht="4.5" customHeight="1" x14ac:dyDescent="0.25">
      <c r="A29" s="473"/>
      <c r="B29" s="1291"/>
      <c r="C29" s="1291"/>
      <c r="D29" s="1291"/>
      <c r="E29" s="1291"/>
      <c r="F29" s="1291"/>
      <c r="G29" s="1291"/>
      <c r="H29" s="1291"/>
    </row>
    <row r="30" spans="1:9" s="441" customFormat="1" ht="14.25" customHeight="1" x14ac:dyDescent="0.2">
      <c r="A30" s="472" t="s">
        <v>26</v>
      </c>
      <c r="B30" s="1288">
        <v>6.6</v>
      </c>
      <c r="C30" s="1288">
        <v>5.9</v>
      </c>
      <c r="D30" s="1288">
        <v>4.8</v>
      </c>
      <c r="E30" s="1288">
        <v>8.1999999999999993</v>
      </c>
      <c r="F30" s="1288">
        <v>8.4</v>
      </c>
      <c r="G30" s="1288">
        <v>25.5</v>
      </c>
      <c r="H30" s="1288">
        <v>33.4</v>
      </c>
    </row>
    <row r="31" spans="1:9" s="474" customFormat="1" ht="4.5" customHeight="1" x14ac:dyDescent="0.25">
      <c r="A31" s="473"/>
      <c r="B31" s="1292"/>
      <c r="C31" s="1292"/>
      <c r="D31" s="1292"/>
      <c r="E31" s="1292"/>
      <c r="F31" s="1292"/>
      <c r="G31" s="1292"/>
      <c r="H31" s="1292"/>
    </row>
    <row r="32" spans="1:9" s="441" customFormat="1" ht="14.25" customHeight="1" x14ac:dyDescent="0.2">
      <c r="A32" s="472" t="s">
        <v>121</v>
      </c>
      <c r="B32" s="1293">
        <v>-7.5999999999999998E-2</v>
      </c>
      <c r="C32" s="1293">
        <v>-6.8000000000000005E-2</v>
      </c>
      <c r="D32" s="1293">
        <v>-6.3E-2</v>
      </c>
      <c r="E32" s="1384">
        <v>0</v>
      </c>
      <c r="F32" s="1293">
        <v>0.60699999999999998</v>
      </c>
      <c r="G32" s="1293">
        <v>-4.7E-2</v>
      </c>
      <c r="H32" s="1293">
        <v>0.57799999999999996</v>
      </c>
      <c r="I32" s="1286"/>
    </row>
    <row r="33" spans="1:9" s="441" customFormat="1" x14ac:dyDescent="0.2">
      <c r="A33" s="476"/>
      <c r="B33" s="1168"/>
      <c r="C33" s="712"/>
      <c r="D33" s="708"/>
      <c r="E33" s="708"/>
      <c r="F33" s="713"/>
      <c r="G33" s="708"/>
      <c r="H33" s="708"/>
    </row>
    <row r="34" spans="1:9" s="441" customFormat="1" x14ac:dyDescent="0.2">
      <c r="A34" s="476"/>
      <c r="B34" s="1168"/>
      <c r="C34" s="712"/>
      <c r="D34" s="708"/>
      <c r="E34" s="708"/>
      <c r="F34" s="713"/>
      <c r="G34" s="708"/>
      <c r="H34" s="708"/>
    </row>
    <row r="35" spans="1:9" s="441" customFormat="1" ht="13.5" x14ac:dyDescent="0.2">
      <c r="A35" s="477"/>
      <c r="B35" s="1168"/>
      <c r="C35" s="712"/>
      <c r="D35" s="708"/>
      <c r="E35" s="708"/>
      <c r="F35" s="708"/>
      <c r="G35" s="1047"/>
      <c r="H35" s="1047"/>
    </row>
    <row r="36" spans="1:9" s="441" customFormat="1" ht="15" x14ac:dyDescent="0.25">
      <c r="A36" s="407"/>
      <c r="B36" s="1185" t="s">
        <v>78</v>
      </c>
      <c r="C36" s="1185" t="s">
        <v>116</v>
      </c>
      <c r="D36" s="1185" t="s">
        <v>115</v>
      </c>
      <c r="E36" s="1185" t="s">
        <v>114</v>
      </c>
      <c r="F36" s="1185" t="s">
        <v>78</v>
      </c>
      <c r="G36" s="1185" t="s">
        <v>77</v>
      </c>
      <c r="H36" s="1185" t="s">
        <v>77</v>
      </c>
    </row>
    <row r="37" spans="1:9" s="441" customFormat="1" ht="15" x14ac:dyDescent="0.25">
      <c r="A37" s="471" t="s">
        <v>406</v>
      </c>
      <c r="B37" s="1194">
        <v>2016</v>
      </c>
      <c r="C37" s="1194">
        <v>2016</v>
      </c>
      <c r="D37" s="1194">
        <v>2016</v>
      </c>
      <c r="E37" s="1194">
        <v>2016</v>
      </c>
      <c r="F37" s="1194">
        <v>2015</v>
      </c>
      <c r="G37" s="1194">
        <v>2016</v>
      </c>
      <c r="H37" s="1194">
        <v>2015</v>
      </c>
    </row>
    <row r="38" spans="1:9" s="470" customFormat="1" ht="6.75" customHeight="1" x14ac:dyDescent="0.2">
      <c r="A38" s="472"/>
      <c r="B38" s="534"/>
      <c r="C38" s="534"/>
      <c r="D38" s="534"/>
      <c r="E38" s="534"/>
      <c r="F38" s="534"/>
      <c r="G38" s="534"/>
      <c r="H38" s="534"/>
    </row>
    <row r="39" spans="1:9" s="441" customFormat="1" ht="17.25" customHeight="1" x14ac:dyDescent="0.2">
      <c r="A39" s="472" t="s">
        <v>106</v>
      </c>
      <c r="B39" s="1287">
        <v>177.6</v>
      </c>
      <c r="C39" s="1287">
        <v>184.5</v>
      </c>
      <c r="D39" s="1287">
        <v>179.8</v>
      </c>
      <c r="E39" s="1287">
        <v>177.7</v>
      </c>
      <c r="F39" s="1287">
        <v>183.9</v>
      </c>
      <c r="G39" s="1287">
        <v>177.7</v>
      </c>
      <c r="H39" s="1287">
        <v>209.6</v>
      </c>
      <c r="I39" s="1285"/>
    </row>
    <row r="40" spans="1:9" s="441" customFormat="1" ht="17.25" customHeight="1" x14ac:dyDescent="0.2">
      <c r="A40" s="472" t="s">
        <v>120</v>
      </c>
      <c r="B40" s="1288">
        <v>24.3</v>
      </c>
      <c r="C40" s="1288">
        <v>22.8</v>
      </c>
      <c r="D40" s="1288">
        <v>16.899999999999999</v>
      </c>
      <c r="E40" s="1288">
        <v>17.399999999999999</v>
      </c>
      <c r="F40" s="1288">
        <v>18</v>
      </c>
      <c r="G40" s="1288">
        <v>81.400000000000006</v>
      </c>
      <c r="H40" s="1288">
        <v>92.7</v>
      </c>
    </row>
    <row r="41" spans="1:9" s="441" customFormat="1" ht="17.25" customHeight="1" x14ac:dyDescent="0.2">
      <c r="A41" s="472" t="s">
        <v>323</v>
      </c>
      <c r="B41" s="1288">
        <v>-20</v>
      </c>
      <c r="C41" s="1288">
        <v>-0.1</v>
      </c>
      <c r="D41" s="1288">
        <v>-7.8</v>
      </c>
      <c r="E41" s="1288">
        <v>1.8</v>
      </c>
      <c r="F41" s="1288">
        <v>-9.1</v>
      </c>
      <c r="G41" s="1288">
        <v>-26.1</v>
      </c>
      <c r="H41" s="1288">
        <v>-29.4</v>
      </c>
    </row>
    <row r="42" spans="1:9" s="441" customFormat="1" ht="17.25" customHeight="1" x14ac:dyDescent="0.2">
      <c r="A42" s="472" t="s">
        <v>0</v>
      </c>
      <c r="B42" s="1288">
        <v>33.1</v>
      </c>
      <c r="C42" s="1288">
        <v>16.899999999999999</v>
      </c>
      <c r="D42" s="1288">
        <v>32.1</v>
      </c>
      <c r="E42" s="1288">
        <v>17.7</v>
      </c>
      <c r="F42" s="1288">
        <v>22.2</v>
      </c>
      <c r="G42" s="1288">
        <v>99.8</v>
      </c>
      <c r="H42" s="1288">
        <v>95.6</v>
      </c>
    </row>
    <row r="43" spans="1:9" s="441" customFormat="1" ht="17.25" customHeight="1" x14ac:dyDescent="0.2">
      <c r="A43" s="472" t="s">
        <v>129</v>
      </c>
      <c r="B43" s="1289">
        <v>-2.8</v>
      </c>
      <c r="C43" s="1289">
        <v>-0.9</v>
      </c>
      <c r="D43" s="1289">
        <v>-2.7</v>
      </c>
      <c r="E43" s="1289">
        <v>0</v>
      </c>
      <c r="F43" s="1289">
        <v>-1.3</v>
      </c>
      <c r="G43" s="1289">
        <v>-6.4</v>
      </c>
      <c r="H43" s="1289">
        <v>-5.4</v>
      </c>
    </row>
    <row r="44" spans="1:9" s="441" customFormat="1" ht="17.25" customHeight="1" thickBot="1" x14ac:dyDescent="0.3">
      <c r="A44" s="473" t="s">
        <v>105</v>
      </c>
      <c r="B44" s="1290">
        <v>163.6</v>
      </c>
      <c r="C44" s="1290">
        <v>177.6</v>
      </c>
      <c r="D44" s="1290">
        <v>184.5</v>
      </c>
      <c r="E44" s="1290">
        <v>179.8</v>
      </c>
      <c r="F44" s="1290">
        <v>177.7</v>
      </c>
      <c r="G44" s="1290">
        <v>163.6</v>
      </c>
      <c r="H44" s="1290">
        <v>177.7</v>
      </c>
      <c r="I44" s="1285"/>
    </row>
    <row r="45" spans="1:9" s="474" customFormat="1" ht="4.5" customHeight="1" x14ac:dyDescent="0.25">
      <c r="A45" s="473"/>
      <c r="B45" s="1291"/>
      <c r="C45" s="1291"/>
      <c r="D45" s="1291"/>
      <c r="E45" s="1291"/>
      <c r="F45" s="1291"/>
      <c r="G45" s="1291"/>
      <c r="H45" s="1291"/>
    </row>
    <row r="46" spans="1:9" s="441" customFormat="1" ht="14.25" customHeight="1" x14ac:dyDescent="0.2">
      <c r="A46" s="472" t="s">
        <v>26</v>
      </c>
      <c r="B46" s="1288">
        <v>45.2</v>
      </c>
      <c r="C46" s="1288">
        <v>43.5</v>
      </c>
      <c r="D46" s="1288">
        <v>37.4</v>
      </c>
      <c r="E46" s="1288">
        <v>47.1</v>
      </c>
      <c r="F46" s="1288">
        <v>49</v>
      </c>
      <c r="G46" s="1288">
        <v>173.2</v>
      </c>
      <c r="H46" s="1288">
        <v>198.2</v>
      </c>
    </row>
    <row r="47" spans="1:9" s="474" customFormat="1" ht="4.5" customHeight="1" x14ac:dyDescent="0.25">
      <c r="A47" s="473"/>
      <c r="B47" s="1292"/>
      <c r="C47" s="1292"/>
      <c r="D47" s="1292"/>
      <c r="E47" s="1292"/>
      <c r="F47" s="1292"/>
      <c r="G47" s="1292"/>
      <c r="H47" s="1292"/>
    </row>
    <row r="48" spans="1:9" s="441" customFormat="1" ht="14.25" customHeight="1" x14ac:dyDescent="0.2">
      <c r="A48" s="472" t="s">
        <v>121</v>
      </c>
      <c r="B48" s="1293">
        <v>0.28999999999999998</v>
      </c>
      <c r="C48" s="1293">
        <v>0.38600000000000001</v>
      </c>
      <c r="D48" s="1293">
        <v>0.65</v>
      </c>
      <c r="E48" s="1293">
        <v>0.41399999999999998</v>
      </c>
      <c r="F48" s="1293">
        <v>0.26700000000000002</v>
      </c>
      <c r="G48" s="1293">
        <v>0.42599999999999999</v>
      </c>
      <c r="H48" s="1293">
        <v>0.33400000000000002</v>
      </c>
      <c r="I48" s="1286"/>
    </row>
    <row r="49" spans="1:8" s="441" customFormat="1" ht="14.25" x14ac:dyDescent="0.2">
      <c r="A49" s="472"/>
      <c r="B49" s="472"/>
      <c r="C49" s="472"/>
      <c r="D49" s="472"/>
      <c r="E49" s="472"/>
      <c r="F49" s="472"/>
      <c r="G49" s="472"/>
      <c r="H49" s="472"/>
    </row>
    <row r="50" spans="1:8" s="441" customFormat="1" ht="14.25" x14ac:dyDescent="0.2">
      <c r="A50" s="472"/>
      <c r="B50" s="472"/>
      <c r="C50" s="472"/>
      <c r="D50" s="472"/>
      <c r="E50" s="472"/>
      <c r="F50" s="472"/>
      <c r="G50" s="472"/>
      <c r="H50" s="472"/>
    </row>
    <row r="51" spans="1:8" s="441" customFormat="1" ht="16.5" x14ac:dyDescent="0.2">
      <c r="A51" s="475" t="s">
        <v>324</v>
      </c>
      <c r="B51" s="475"/>
      <c r="C51" s="475"/>
      <c r="D51" s="475"/>
      <c r="E51" s="475"/>
      <c r="F51" s="475"/>
      <c r="G51" s="475"/>
      <c r="H51" s="475"/>
    </row>
  </sheetData>
  <mergeCells count="1">
    <mergeCell ref="A1:H1"/>
  </mergeCells>
  <pageMargins left="0.75" right="0.63" top="0.61" bottom="0.77" header="0.5" footer="0.33"/>
  <pageSetup scale="63" orientation="landscape" horizontalDpi="1200" verticalDpi="1200" r:id="rId1"/>
  <headerFooter alignWithMargins="0">
    <oddHeader>&amp;R&amp;G</oddHeader>
    <oddFooter>&amp;C&amp;11PAGE 19</oddFooter>
  </headerFooter>
  <customProperties>
    <customPr name="layoutContexts" r:id="rId2"/>
    <customPr name="SaveUndoMode" r:id="rId3"/>
  </customProperties>
  <legacyDrawingHF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90" zoomScaleNormal="90" zoomScaleSheetLayoutView="90" workbookViewId="0">
      <selection activeCell="Z1" sqref="Z1"/>
    </sheetView>
  </sheetViews>
  <sheetFormatPr defaultRowHeight="12.75" x14ac:dyDescent="0.2"/>
  <cols>
    <col min="1" max="1" width="42.85546875" style="9" customWidth="1"/>
    <col min="2" max="2" width="13.42578125" style="9" customWidth="1"/>
    <col min="3" max="3" width="1.7109375" style="565" customWidth="1"/>
    <col min="4" max="4" width="13.42578125" style="9" customWidth="1"/>
    <col min="5" max="5" width="1.7109375" style="565" customWidth="1"/>
    <col min="6" max="6" width="13.42578125" style="9" customWidth="1"/>
    <col min="7" max="7" width="1.7109375" style="565" customWidth="1"/>
    <col min="8" max="8" width="13.42578125" style="9" customWidth="1"/>
    <col min="9" max="9" width="1.7109375" style="565" customWidth="1"/>
    <col min="10" max="10" width="13.42578125" style="9" customWidth="1"/>
    <col min="11" max="11" width="1.7109375" style="565" customWidth="1"/>
    <col min="12" max="12" width="13.42578125" style="9" customWidth="1"/>
    <col min="13" max="13" width="1.7109375" style="565" customWidth="1"/>
    <col min="14" max="14" width="13.42578125" style="9" customWidth="1"/>
    <col min="15" max="15" width="1.7109375" style="565" customWidth="1"/>
    <col min="16" max="16" width="13.42578125" style="9" customWidth="1"/>
    <col min="17" max="17" width="1.7109375" style="565" customWidth="1"/>
    <col min="18" max="18" width="13.42578125" style="9" customWidth="1"/>
    <col min="19" max="19" width="1.7109375" style="565" customWidth="1"/>
    <col min="20" max="20" width="13.42578125" style="9" customWidth="1"/>
    <col min="21" max="21" width="1.7109375" style="565" customWidth="1"/>
    <col min="22" max="22" width="13.42578125" style="9" customWidth="1"/>
    <col min="23" max="16384" width="9.140625" style="381"/>
  </cols>
  <sheetData>
    <row r="1" spans="1:22" ht="34.5" customHeight="1" x14ac:dyDescent="0.25">
      <c r="A1" s="1385" t="s">
        <v>521</v>
      </c>
      <c r="B1" s="1385"/>
      <c r="C1" s="1385"/>
      <c r="D1" s="1385"/>
      <c r="E1" s="1385"/>
      <c r="F1" s="1385"/>
      <c r="G1" s="1385"/>
      <c r="H1" s="1385"/>
      <c r="I1" s="1385"/>
      <c r="J1" s="1385"/>
      <c r="K1" s="1385"/>
      <c r="L1" s="1385"/>
      <c r="M1" s="1385"/>
      <c r="N1" s="1385"/>
      <c r="O1" s="1385"/>
      <c r="P1" s="1385"/>
      <c r="Q1" s="1385"/>
      <c r="R1" s="1385"/>
      <c r="S1" s="1385"/>
      <c r="T1" s="1385"/>
      <c r="U1" s="1385"/>
      <c r="V1" s="1385"/>
    </row>
    <row r="2" spans="1:22" s="9" customFormat="1" ht="12.75" customHeight="1" x14ac:dyDescent="0.25">
      <c r="C2" s="715"/>
      <c r="E2" s="715"/>
      <c r="G2" s="715"/>
      <c r="I2" s="715"/>
      <c r="K2" s="715"/>
      <c r="M2" s="715"/>
      <c r="O2" s="715"/>
      <c r="Q2" s="715"/>
      <c r="S2" s="715"/>
      <c r="U2" s="715"/>
    </row>
    <row r="3" spans="1:22" x14ac:dyDescent="0.2">
      <c r="A3" s="254" t="s">
        <v>413</v>
      </c>
      <c r="B3" s="254"/>
      <c r="C3" s="717"/>
      <c r="D3" s="254"/>
      <c r="E3" s="717"/>
      <c r="F3" s="254"/>
      <c r="G3" s="717"/>
      <c r="H3" s="254"/>
      <c r="I3" s="717"/>
      <c r="J3" s="254"/>
      <c r="K3" s="717"/>
      <c r="L3" s="254"/>
      <c r="M3" s="717"/>
      <c r="N3" s="254"/>
      <c r="O3" s="717"/>
      <c r="P3" s="254"/>
      <c r="Q3" s="717"/>
      <c r="R3" s="254"/>
      <c r="S3" s="717"/>
      <c r="T3" s="254"/>
      <c r="U3" s="717"/>
      <c r="V3" s="254"/>
    </row>
    <row r="4" spans="1:22" s="9" customFormat="1" ht="21" customHeight="1" x14ac:dyDescent="0.2">
      <c r="A4" s="255" t="s">
        <v>184</v>
      </c>
      <c r="B4" s="1197" t="s">
        <v>330</v>
      </c>
      <c r="C4" s="1048"/>
      <c r="D4" s="1195">
        <v>2007</v>
      </c>
      <c r="E4" s="1048"/>
      <c r="F4" s="1195">
        <v>2008</v>
      </c>
      <c r="G4" s="1048"/>
      <c r="H4" s="1195">
        <v>2009</v>
      </c>
      <c r="I4" s="1048"/>
      <c r="J4" s="1195">
        <v>2010</v>
      </c>
      <c r="K4" s="1048"/>
      <c r="L4" s="1195">
        <v>2011</v>
      </c>
      <c r="M4" s="1048"/>
      <c r="N4" s="1195">
        <v>2012</v>
      </c>
      <c r="O4" s="1048"/>
      <c r="P4" s="1195">
        <v>2013</v>
      </c>
      <c r="Q4" s="1048"/>
      <c r="R4" s="1195">
        <v>2014</v>
      </c>
      <c r="S4" s="1048"/>
      <c r="T4" s="1195">
        <v>2015</v>
      </c>
      <c r="U4" s="1048"/>
      <c r="V4" s="1195">
        <v>2016</v>
      </c>
    </row>
    <row r="5" spans="1:22" s="13" customFormat="1" ht="15" customHeight="1" x14ac:dyDescent="0.2">
      <c r="A5" s="323" t="s">
        <v>186</v>
      </c>
      <c r="B5" s="1196"/>
      <c r="C5" s="1187"/>
      <c r="D5" s="1196"/>
      <c r="E5" s="1187"/>
      <c r="F5" s="1196"/>
      <c r="G5" s="1187"/>
      <c r="H5" s="1196"/>
      <c r="I5" s="1187"/>
      <c r="J5" s="1196"/>
      <c r="K5" s="1187"/>
      <c r="L5" s="1196"/>
      <c r="M5" s="1187"/>
      <c r="N5" s="1196"/>
      <c r="O5" s="1187"/>
      <c r="P5" s="1196"/>
      <c r="Q5" s="1187"/>
      <c r="R5" s="1196"/>
      <c r="S5" s="1187"/>
      <c r="T5" s="1196"/>
      <c r="U5" s="1187"/>
      <c r="V5" s="1196"/>
    </row>
    <row r="6" spans="1:22" s="13" customFormat="1" ht="12.75" customHeight="1" x14ac:dyDescent="0.2">
      <c r="A6" s="323" t="s">
        <v>185</v>
      </c>
      <c r="B6" s="1296">
        <v>39.1</v>
      </c>
      <c r="C6" s="1170"/>
      <c r="D6" s="1296">
        <v>154.80000000000001</v>
      </c>
      <c r="E6" s="1170"/>
      <c r="F6" s="1296">
        <v>444.6</v>
      </c>
      <c r="G6" s="1170"/>
      <c r="H6" s="1296">
        <v>163.30000000000001</v>
      </c>
      <c r="I6" s="1170"/>
      <c r="J6" s="1296">
        <v>297.39999999999998</v>
      </c>
      <c r="K6" s="1170"/>
      <c r="L6" s="1296">
        <v>397</v>
      </c>
      <c r="M6" s="1170"/>
      <c r="N6" s="1296">
        <v>250.3</v>
      </c>
      <c r="O6" s="1170"/>
      <c r="P6" s="1296">
        <v>176.9</v>
      </c>
      <c r="Q6" s="1170"/>
      <c r="R6" s="1296">
        <v>138.1</v>
      </c>
      <c r="S6" s="1170"/>
      <c r="T6" s="1296">
        <v>173.5</v>
      </c>
      <c r="U6" s="1170"/>
      <c r="V6" s="1296">
        <v>0</v>
      </c>
    </row>
    <row r="7" spans="1:22" s="13" customFormat="1" ht="12.75" customHeight="1" x14ac:dyDescent="0.2">
      <c r="A7" s="323" t="s">
        <v>170</v>
      </c>
      <c r="B7" s="1296">
        <v>34.700000000000003</v>
      </c>
      <c r="C7" s="1170"/>
      <c r="D7" s="1296">
        <v>131.19999999999999</v>
      </c>
      <c r="E7" s="1170"/>
      <c r="F7" s="1296">
        <v>417.4</v>
      </c>
      <c r="G7" s="1170"/>
      <c r="H7" s="1296">
        <v>107.8</v>
      </c>
      <c r="I7" s="1170"/>
      <c r="J7" s="1296">
        <v>209.4</v>
      </c>
      <c r="K7" s="1170"/>
      <c r="L7" s="1296">
        <v>371.9</v>
      </c>
      <c r="M7" s="1170"/>
      <c r="N7" s="1296">
        <v>290.89999999999998</v>
      </c>
      <c r="O7" s="1170"/>
      <c r="P7" s="1296">
        <v>155.6</v>
      </c>
      <c r="Q7" s="1170"/>
      <c r="R7" s="1296">
        <v>100.5</v>
      </c>
      <c r="S7" s="1170"/>
      <c r="T7" s="1296">
        <v>0</v>
      </c>
      <c r="U7" s="1170"/>
      <c r="V7" s="1296">
        <v>0</v>
      </c>
    </row>
    <row r="8" spans="1:22" s="13" customFormat="1" ht="12.75" customHeight="1" x14ac:dyDescent="0.2">
      <c r="A8" s="323" t="s">
        <v>171</v>
      </c>
      <c r="B8" s="1296">
        <v>32</v>
      </c>
      <c r="C8" s="1170"/>
      <c r="D8" s="1296">
        <v>103.5</v>
      </c>
      <c r="E8" s="1170"/>
      <c r="F8" s="1296">
        <v>377.5</v>
      </c>
      <c r="G8" s="1170"/>
      <c r="H8" s="1296">
        <v>73.099999999999994</v>
      </c>
      <c r="I8" s="1170"/>
      <c r="J8" s="1296">
        <v>204.2</v>
      </c>
      <c r="K8" s="1170"/>
      <c r="L8" s="1296">
        <v>362.3</v>
      </c>
      <c r="M8" s="1170"/>
      <c r="N8" s="1296">
        <v>290.10000000000002</v>
      </c>
      <c r="O8" s="1170"/>
      <c r="P8" s="1296">
        <v>129.4</v>
      </c>
      <c r="Q8" s="1170"/>
      <c r="R8" s="1296">
        <v>0</v>
      </c>
      <c r="S8" s="1170"/>
      <c r="T8" s="1296">
        <v>0</v>
      </c>
      <c r="U8" s="1170"/>
      <c r="V8" s="1296">
        <v>0</v>
      </c>
    </row>
    <row r="9" spans="1:22" s="13" customFormat="1" ht="12.75" customHeight="1" x14ac:dyDescent="0.2">
      <c r="A9" s="323" t="s">
        <v>237</v>
      </c>
      <c r="B9" s="1296">
        <v>27.6</v>
      </c>
      <c r="C9" s="1170"/>
      <c r="D9" s="1296">
        <v>94.8</v>
      </c>
      <c r="E9" s="1170"/>
      <c r="F9" s="1296">
        <v>345.1</v>
      </c>
      <c r="G9" s="1170"/>
      <c r="H9" s="1296">
        <v>66</v>
      </c>
      <c r="I9" s="1170"/>
      <c r="J9" s="1296">
        <v>204.4</v>
      </c>
      <c r="K9" s="1170"/>
      <c r="L9" s="1296">
        <v>381.1</v>
      </c>
      <c r="M9" s="1170"/>
      <c r="N9" s="1296">
        <v>282.8</v>
      </c>
      <c r="O9" s="1170"/>
      <c r="P9" s="1296">
        <v>0</v>
      </c>
      <c r="Q9" s="1170"/>
      <c r="R9" s="1296">
        <v>0</v>
      </c>
      <c r="S9" s="1170"/>
      <c r="T9" s="1296">
        <v>0</v>
      </c>
      <c r="U9" s="1170"/>
      <c r="V9" s="1296">
        <v>0</v>
      </c>
    </row>
    <row r="10" spans="1:22" s="13" customFormat="1" ht="12.75" customHeight="1" x14ac:dyDescent="0.2">
      <c r="A10" s="323" t="s">
        <v>266</v>
      </c>
      <c r="B10" s="1170">
        <v>27.2</v>
      </c>
      <c r="C10" s="1170"/>
      <c r="D10" s="1170">
        <v>83.5</v>
      </c>
      <c r="E10" s="1170"/>
      <c r="F10" s="1170">
        <v>340.8</v>
      </c>
      <c r="G10" s="1170"/>
      <c r="H10" s="1170">
        <v>64.7</v>
      </c>
      <c r="I10" s="1170"/>
      <c r="J10" s="1170">
        <v>197.4</v>
      </c>
      <c r="K10" s="1170"/>
      <c r="L10" s="1170">
        <v>396.6</v>
      </c>
      <c r="M10" s="1170"/>
      <c r="N10" s="1170">
        <v>0</v>
      </c>
      <c r="O10" s="1170"/>
      <c r="P10" s="1170">
        <v>0</v>
      </c>
      <c r="Q10" s="1170"/>
      <c r="R10" s="1170">
        <v>0</v>
      </c>
      <c r="S10" s="1170"/>
      <c r="T10" s="1170">
        <v>0</v>
      </c>
      <c r="U10" s="1170"/>
      <c r="V10" s="1170">
        <v>0</v>
      </c>
    </row>
    <row r="11" spans="1:22" s="13" customFormat="1" ht="12.75" customHeight="1" x14ac:dyDescent="0.2">
      <c r="A11" s="323" t="s">
        <v>293</v>
      </c>
      <c r="B11" s="1170">
        <v>24.4</v>
      </c>
      <c r="C11" s="1170"/>
      <c r="D11" s="1170">
        <v>81</v>
      </c>
      <c r="E11" s="1170"/>
      <c r="F11" s="1170">
        <v>346.9</v>
      </c>
      <c r="G11" s="1170"/>
      <c r="H11" s="1170">
        <v>62.6</v>
      </c>
      <c r="I11" s="1170"/>
      <c r="J11" s="1170">
        <v>201.8</v>
      </c>
      <c r="K11" s="1170"/>
      <c r="L11" s="1170">
        <v>0</v>
      </c>
      <c r="M11" s="1170"/>
      <c r="N11" s="1170">
        <v>0</v>
      </c>
      <c r="O11" s="1170"/>
      <c r="P11" s="1170">
        <v>0</v>
      </c>
      <c r="Q11" s="1170"/>
      <c r="R11" s="1170">
        <v>0</v>
      </c>
      <c r="S11" s="1170"/>
      <c r="T11" s="1170">
        <v>0</v>
      </c>
      <c r="U11" s="1170"/>
      <c r="V11" s="1170">
        <v>0</v>
      </c>
    </row>
    <row r="12" spans="1:22" s="13" customFormat="1" ht="12.75" customHeight="1" x14ac:dyDescent="0.2">
      <c r="A12" s="323" t="s">
        <v>296</v>
      </c>
      <c r="B12" s="1170">
        <v>24</v>
      </c>
      <c r="C12" s="1170"/>
      <c r="D12" s="1170">
        <v>81.7</v>
      </c>
      <c r="E12" s="1170"/>
      <c r="F12" s="1170">
        <v>343.6</v>
      </c>
      <c r="G12" s="1170"/>
      <c r="H12" s="1170">
        <v>61.2</v>
      </c>
      <c r="I12" s="1170"/>
      <c r="J12" s="1170">
        <v>0</v>
      </c>
      <c r="K12" s="1170"/>
      <c r="L12" s="1170">
        <v>0</v>
      </c>
      <c r="M12" s="1170"/>
      <c r="N12" s="1170">
        <v>0</v>
      </c>
      <c r="O12" s="1170"/>
      <c r="P12" s="1170">
        <v>0</v>
      </c>
      <c r="Q12" s="1170"/>
      <c r="R12" s="1170">
        <v>0</v>
      </c>
      <c r="S12" s="1170"/>
      <c r="T12" s="1170">
        <v>0</v>
      </c>
      <c r="U12" s="1170"/>
      <c r="V12" s="1170">
        <v>0</v>
      </c>
    </row>
    <row r="13" spans="1:22" s="13" customFormat="1" ht="12.75" customHeight="1" x14ac:dyDescent="0.2">
      <c r="A13" s="323" t="s">
        <v>355</v>
      </c>
      <c r="B13" s="1170">
        <v>24.9</v>
      </c>
      <c r="C13" s="1170"/>
      <c r="D13" s="1170">
        <v>82.3</v>
      </c>
      <c r="E13" s="1170"/>
      <c r="F13" s="1170">
        <v>347.1</v>
      </c>
      <c r="G13" s="1170"/>
      <c r="H13" s="1170">
        <v>0</v>
      </c>
      <c r="I13" s="1170"/>
      <c r="J13" s="1170">
        <v>0</v>
      </c>
      <c r="K13" s="1170"/>
      <c r="L13" s="1170">
        <v>0</v>
      </c>
      <c r="M13" s="1170"/>
      <c r="N13" s="1170">
        <v>0</v>
      </c>
      <c r="O13" s="1170"/>
      <c r="P13" s="1170">
        <v>0</v>
      </c>
      <c r="Q13" s="1170"/>
      <c r="R13" s="1170">
        <v>0</v>
      </c>
      <c r="S13" s="1170"/>
      <c r="T13" s="1170">
        <v>0</v>
      </c>
      <c r="U13" s="1170"/>
      <c r="V13" s="1170">
        <v>0</v>
      </c>
    </row>
    <row r="14" spans="1:22" s="13" customFormat="1" ht="12.75" customHeight="1" x14ac:dyDescent="0.2">
      <c r="A14" s="323" t="s">
        <v>399</v>
      </c>
      <c r="B14" s="1170">
        <v>25</v>
      </c>
      <c r="C14" s="1170"/>
      <c r="D14" s="1170">
        <v>81.900000000000006</v>
      </c>
      <c r="E14" s="1170"/>
      <c r="F14" s="1170">
        <v>0</v>
      </c>
      <c r="G14" s="1170"/>
      <c r="H14" s="1170">
        <v>0</v>
      </c>
      <c r="I14" s="1170"/>
      <c r="J14" s="1170">
        <v>0</v>
      </c>
      <c r="K14" s="1170"/>
      <c r="L14" s="1170">
        <v>0</v>
      </c>
      <c r="M14" s="1170"/>
      <c r="N14" s="1170">
        <v>0</v>
      </c>
      <c r="O14" s="1170"/>
      <c r="P14" s="1170">
        <v>0</v>
      </c>
      <c r="Q14" s="1170"/>
      <c r="R14" s="1170">
        <v>0</v>
      </c>
      <c r="S14" s="1170"/>
      <c r="T14" s="1170">
        <v>0</v>
      </c>
      <c r="U14" s="1170"/>
      <c r="V14" s="1170">
        <v>0</v>
      </c>
    </row>
    <row r="15" spans="1:22" s="13" customFormat="1" ht="12.75" customHeight="1" x14ac:dyDescent="0.2">
      <c r="A15" s="323" t="s">
        <v>467</v>
      </c>
      <c r="B15" s="1297">
        <v>24.7</v>
      </c>
      <c r="C15" s="1170"/>
      <c r="D15" s="1297">
        <v>0</v>
      </c>
      <c r="E15" s="1170"/>
      <c r="F15" s="1297">
        <v>0</v>
      </c>
      <c r="G15" s="1170"/>
      <c r="H15" s="1297">
        <v>0</v>
      </c>
      <c r="I15" s="1170"/>
      <c r="J15" s="1297">
        <v>0</v>
      </c>
      <c r="K15" s="1170"/>
      <c r="L15" s="1297">
        <v>0</v>
      </c>
      <c r="M15" s="1170"/>
      <c r="N15" s="1297">
        <v>0</v>
      </c>
      <c r="O15" s="1170"/>
      <c r="P15" s="1297">
        <v>0</v>
      </c>
      <c r="Q15" s="1170"/>
      <c r="R15" s="1297">
        <v>0</v>
      </c>
      <c r="S15" s="1170"/>
      <c r="T15" s="1297">
        <v>0</v>
      </c>
      <c r="U15" s="1170"/>
      <c r="V15" s="1297">
        <v>0</v>
      </c>
    </row>
    <row r="16" spans="1:22" s="13" customFormat="1" ht="13.5" customHeight="1" x14ac:dyDescent="0.2">
      <c r="A16" s="323" t="s">
        <v>455</v>
      </c>
      <c r="B16" s="1298">
        <v>24.7</v>
      </c>
      <c r="C16" s="1299"/>
      <c r="D16" s="1298">
        <v>81.900000000000006</v>
      </c>
      <c r="E16" s="1299"/>
      <c r="F16" s="1298">
        <v>347.1</v>
      </c>
      <c r="G16" s="1299"/>
      <c r="H16" s="1298">
        <v>61.2</v>
      </c>
      <c r="I16" s="1299"/>
      <c r="J16" s="1298">
        <v>201.8</v>
      </c>
      <c r="K16" s="1299"/>
      <c r="L16" s="1298">
        <v>396.6</v>
      </c>
      <c r="M16" s="1299"/>
      <c r="N16" s="1298">
        <v>282.8</v>
      </c>
      <c r="O16" s="1299"/>
      <c r="P16" s="1298">
        <v>129.4</v>
      </c>
      <c r="Q16" s="1299"/>
      <c r="R16" s="1298">
        <v>100.5</v>
      </c>
      <c r="S16" s="1299"/>
      <c r="T16" s="1298">
        <v>173.5</v>
      </c>
      <c r="U16" s="1299"/>
      <c r="V16" s="1298">
        <v>0</v>
      </c>
    </row>
    <row r="17" spans="1:23" s="13" customFormat="1" ht="12.75" customHeight="1" x14ac:dyDescent="0.2">
      <c r="A17" s="323"/>
      <c r="B17" s="1299"/>
      <c r="C17" s="1299"/>
      <c r="D17" s="1299"/>
      <c r="E17" s="1299"/>
      <c r="F17" s="1299"/>
      <c r="G17" s="1299"/>
      <c r="H17" s="1299"/>
      <c r="I17" s="1299"/>
      <c r="J17" s="1299"/>
      <c r="K17" s="1299"/>
      <c r="L17" s="1299"/>
      <c r="M17" s="1299"/>
      <c r="N17" s="1299"/>
      <c r="O17" s="1299"/>
      <c r="P17" s="1299"/>
      <c r="Q17" s="1299"/>
      <c r="R17" s="1299"/>
      <c r="S17" s="1299"/>
      <c r="T17" s="1299"/>
      <c r="U17" s="1299"/>
      <c r="V17" s="1299"/>
    </row>
    <row r="18" spans="1:23" s="13" customFormat="1" ht="13.5" customHeight="1" x14ac:dyDescent="0.2">
      <c r="A18" s="323" t="s">
        <v>553</v>
      </c>
      <c r="B18" s="1298">
        <v>24.7</v>
      </c>
      <c r="C18" s="1299"/>
      <c r="D18" s="1298">
        <v>83.2</v>
      </c>
      <c r="E18" s="1299"/>
      <c r="F18" s="1298">
        <v>347.1</v>
      </c>
      <c r="G18" s="1299"/>
      <c r="H18" s="1298">
        <v>82.1</v>
      </c>
      <c r="I18" s="1299"/>
      <c r="J18" s="1298">
        <v>201.1</v>
      </c>
      <c r="K18" s="1299"/>
      <c r="L18" s="1298">
        <v>388.3</v>
      </c>
      <c r="M18" s="1299"/>
      <c r="N18" s="1298">
        <v>270.7</v>
      </c>
      <c r="O18" s="1299"/>
      <c r="P18" s="1298">
        <v>134.9</v>
      </c>
      <c r="Q18" s="1299"/>
      <c r="R18" s="1298">
        <v>88</v>
      </c>
      <c r="S18" s="1299"/>
      <c r="T18" s="1298">
        <v>124.9</v>
      </c>
      <c r="U18" s="1299"/>
      <c r="V18" s="1298">
        <v>177.9</v>
      </c>
    </row>
    <row r="19" spans="1:23" s="13" customFormat="1" ht="6" customHeight="1" x14ac:dyDescent="0.2">
      <c r="A19" s="323"/>
      <c r="B19" s="1300"/>
      <c r="C19" s="1299"/>
      <c r="D19" s="1300"/>
      <c r="E19" s="1299"/>
      <c r="F19" s="1300"/>
      <c r="G19" s="1299"/>
      <c r="H19" s="1300"/>
      <c r="I19" s="1299"/>
      <c r="J19" s="1300"/>
      <c r="K19" s="1299"/>
      <c r="L19" s="1300"/>
      <c r="M19" s="1299"/>
      <c r="N19" s="1300"/>
      <c r="O19" s="1299"/>
      <c r="P19" s="1300"/>
      <c r="Q19" s="1299"/>
      <c r="R19" s="1300"/>
      <c r="S19" s="1299"/>
      <c r="T19" s="1300"/>
      <c r="U19" s="1299"/>
      <c r="V19" s="1300"/>
    </row>
    <row r="20" spans="1:23" s="9" customFormat="1" ht="13.5" customHeight="1" x14ac:dyDescent="0.2">
      <c r="A20" s="323" t="s">
        <v>172</v>
      </c>
      <c r="B20" s="1301">
        <v>-24.5</v>
      </c>
      <c r="C20" s="1170"/>
      <c r="D20" s="1297">
        <v>-79.400000000000006</v>
      </c>
      <c r="E20" s="1170"/>
      <c r="F20" s="1297">
        <v>-338.5</v>
      </c>
      <c r="G20" s="1170"/>
      <c r="H20" s="1297">
        <v>-56.5</v>
      </c>
      <c r="I20" s="1170"/>
      <c r="J20" s="1297">
        <v>-191.1</v>
      </c>
      <c r="K20" s="1170"/>
      <c r="L20" s="1297">
        <v>-299.60000000000002</v>
      </c>
      <c r="M20" s="1170"/>
      <c r="N20" s="1301">
        <v>-228.8</v>
      </c>
      <c r="O20" s="1170"/>
      <c r="P20" s="1297">
        <v>-107.5</v>
      </c>
      <c r="Q20" s="1170"/>
      <c r="R20" s="1297">
        <v>-67</v>
      </c>
      <c r="S20" s="1170"/>
      <c r="T20" s="1297">
        <v>-57.6</v>
      </c>
      <c r="U20" s="1170"/>
      <c r="V20" s="1297">
        <v>-21</v>
      </c>
    </row>
    <row r="21" spans="1:23" s="374" customFormat="1" ht="18" customHeight="1" thickBot="1" x14ac:dyDescent="0.25">
      <c r="A21" s="275" t="s">
        <v>173</v>
      </c>
      <c r="B21" s="1302">
        <v>0.2</v>
      </c>
      <c r="C21" s="1171"/>
      <c r="D21" s="1303">
        <v>3.8</v>
      </c>
      <c r="E21" s="1171"/>
      <c r="F21" s="1303">
        <v>8.6</v>
      </c>
      <c r="G21" s="1171"/>
      <c r="H21" s="1303">
        <v>25.6</v>
      </c>
      <c r="I21" s="1171"/>
      <c r="J21" s="1302">
        <v>10</v>
      </c>
      <c r="K21" s="1171"/>
      <c r="L21" s="1302">
        <v>88.7</v>
      </c>
      <c r="M21" s="1171"/>
      <c r="N21" s="1302">
        <v>41.9</v>
      </c>
      <c r="O21" s="1171"/>
      <c r="P21" s="1302">
        <v>27.4</v>
      </c>
      <c r="Q21" s="1171"/>
      <c r="R21" s="1302">
        <v>21</v>
      </c>
      <c r="S21" s="1171"/>
      <c r="T21" s="1302">
        <v>67.3</v>
      </c>
      <c r="U21" s="1171"/>
      <c r="V21" s="1302">
        <v>156.9</v>
      </c>
      <c r="W21" s="1294"/>
    </row>
    <row r="22" spans="1:23" ht="6.75" customHeight="1" x14ac:dyDescent="0.2">
      <c r="A22" s="323"/>
      <c r="B22" s="1304"/>
      <c r="C22" s="1305"/>
      <c r="D22" s="1304"/>
      <c r="E22" s="1305"/>
      <c r="F22" s="1304"/>
      <c r="G22" s="1305"/>
      <c r="H22" s="1304"/>
      <c r="I22" s="1305"/>
      <c r="J22" s="1306"/>
      <c r="K22" s="1305"/>
      <c r="L22" s="1307"/>
      <c r="M22" s="1305"/>
      <c r="N22" s="1307"/>
      <c r="O22" s="1305"/>
      <c r="P22" s="1307"/>
      <c r="Q22" s="1305"/>
      <c r="R22" s="1307"/>
      <c r="S22" s="1305"/>
      <c r="T22" s="1307"/>
      <c r="U22" s="1305"/>
      <c r="V22" s="1307"/>
    </row>
    <row r="23" spans="1:23" ht="13.5" x14ac:dyDescent="0.2">
      <c r="A23" s="323" t="s">
        <v>256</v>
      </c>
      <c r="B23" s="1186">
        <v>8.2000000000000003E-2</v>
      </c>
      <c r="C23" s="1308"/>
      <c r="D23" s="1186">
        <v>0.11899999999999999</v>
      </c>
      <c r="E23" s="1308"/>
      <c r="F23" s="1186">
        <v>0.51</v>
      </c>
      <c r="G23" s="1308"/>
      <c r="H23" s="1186">
        <v>0.126</v>
      </c>
      <c r="I23" s="1308"/>
      <c r="J23" s="1186">
        <v>0.307</v>
      </c>
      <c r="K23" s="1308"/>
      <c r="L23" s="1186">
        <v>0.61099999999999999</v>
      </c>
      <c r="M23" s="1308"/>
      <c r="N23" s="1186">
        <v>0.372</v>
      </c>
      <c r="O23" s="1308"/>
      <c r="P23" s="1186">
        <v>0.20699999999999999</v>
      </c>
      <c r="Q23" s="1308"/>
      <c r="R23" s="1186">
        <v>0.14799999999999999</v>
      </c>
      <c r="S23" s="1308"/>
      <c r="T23" s="1186">
        <v>0.26600000000000001</v>
      </c>
      <c r="U23" s="1308"/>
      <c r="V23" s="1186">
        <v>0.41199999999999998</v>
      </c>
      <c r="W23" s="1295"/>
    </row>
    <row r="24" spans="1:23" x14ac:dyDescent="0.2">
      <c r="A24" s="323"/>
      <c r="B24" s="323"/>
      <c r="C24" s="719"/>
      <c r="D24" s="323"/>
      <c r="E24" s="719"/>
      <c r="F24" s="323"/>
      <c r="G24" s="719"/>
      <c r="H24" s="323"/>
      <c r="I24" s="719"/>
      <c r="J24" s="718"/>
      <c r="K24" s="719"/>
      <c r="L24" s="718"/>
      <c r="M24" s="719"/>
      <c r="N24" s="718"/>
      <c r="O24" s="719"/>
      <c r="P24" s="718"/>
      <c r="Q24" s="719"/>
      <c r="R24" s="718"/>
      <c r="S24" s="719"/>
      <c r="T24" s="718"/>
      <c r="U24" s="719"/>
      <c r="V24" s="718"/>
    </row>
    <row r="25" spans="1:23" x14ac:dyDescent="0.2">
      <c r="A25" s="323"/>
      <c r="B25" s="323"/>
      <c r="C25" s="717"/>
      <c r="D25" s="323"/>
      <c r="E25" s="717"/>
      <c r="F25" s="323"/>
      <c r="G25" s="717"/>
      <c r="H25" s="323"/>
      <c r="I25" s="717"/>
      <c r="J25" s="716"/>
      <c r="K25" s="717"/>
      <c r="L25" s="718"/>
      <c r="M25" s="717"/>
      <c r="N25" s="718"/>
      <c r="O25" s="717"/>
      <c r="P25" s="718"/>
      <c r="Q25" s="717"/>
      <c r="R25" s="718"/>
      <c r="S25" s="717"/>
      <c r="T25" s="718"/>
      <c r="U25" s="717"/>
      <c r="V25" s="718"/>
    </row>
    <row r="26" spans="1:23" x14ac:dyDescent="0.2">
      <c r="A26" s="254" t="s">
        <v>414</v>
      </c>
      <c r="B26" s="254"/>
      <c r="C26" s="717"/>
      <c r="D26" s="254"/>
      <c r="E26" s="717"/>
      <c r="F26" s="254"/>
      <c r="G26" s="717"/>
      <c r="H26" s="254"/>
      <c r="I26" s="717"/>
      <c r="J26" s="716"/>
      <c r="K26" s="717"/>
      <c r="L26" s="716"/>
      <c r="M26" s="717"/>
      <c r="N26" s="716"/>
      <c r="O26" s="717"/>
      <c r="P26" s="716"/>
      <c r="Q26" s="717"/>
      <c r="R26" s="716"/>
      <c r="S26" s="717"/>
      <c r="T26" s="716"/>
      <c r="U26" s="717"/>
      <c r="V26" s="716"/>
    </row>
    <row r="27" spans="1:23" s="9" customFormat="1" ht="21" customHeight="1" x14ac:dyDescent="0.2">
      <c r="A27" s="255" t="s">
        <v>184</v>
      </c>
      <c r="B27" s="1197" t="s">
        <v>330</v>
      </c>
      <c r="C27" s="1048"/>
      <c r="D27" s="1195">
        <v>2007</v>
      </c>
      <c r="E27" s="1048"/>
      <c r="F27" s="1195">
        <v>2008</v>
      </c>
      <c r="G27" s="1048"/>
      <c r="H27" s="1195">
        <v>2009</v>
      </c>
      <c r="I27" s="1048"/>
      <c r="J27" s="1195">
        <v>2010</v>
      </c>
      <c r="K27" s="1048"/>
      <c r="L27" s="1195">
        <v>2011</v>
      </c>
      <c r="M27" s="1048"/>
      <c r="N27" s="1195">
        <v>2012</v>
      </c>
      <c r="O27" s="1048"/>
      <c r="P27" s="1195">
        <v>2013</v>
      </c>
      <c r="Q27" s="1048"/>
      <c r="R27" s="1195">
        <v>2014</v>
      </c>
      <c r="S27" s="1048"/>
      <c r="T27" s="1195">
        <v>2015</v>
      </c>
      <c r="U27" s="1048"/>
      <c r="V27" s="1195">
        <v>2016</v>
      </c>
    </row>
    <row r="28" spans="1:23" ht="15" customHeight="1" x14ac:dyDescent="0.2">
      <c r="A28" s="323" t="s">
        <v>186</v>
      </c>
      <c r="B28" s="1196"/>
      <c r="C28" s="1187"/>
      <c r="D28" s="1196"/>
      <c r="E28" s="1187"/>
      <c r="F28" s="1196"/>
      <c r="G28" s="1187"/>
      <c r="H28" s="1196"/>
      <c r="I28" s="1187"/>
      <c r="J28" s="1196"/>
      <c r="K28" s="1187"/>
      <c r="L28" s="1196"/>
      <c r="M28" s="1187"/>
      <c r="N28" s="1196"/>
      <c r="O28" s="1187"/>
      <c r="P28" s="1196"/>
      <c r="Q28" s="1187"/>
      <c r="R28" s="1196"/>
      <c r="S28" s="1187"/>
      <c r="T28" s="1196"/>
      <c r="U28" s="1187"/>
      <c r="V28" s="1196"/>
    </row>
    <row r="29" spans="1:23" ht="12.75" customHeight="1" x14ac:dyDescent="0.2">
      <c r="A29" s="323" t="s">
        <v>185</v>
      </c>
      <c r="B29" s="1296">
        <v>39.1</v>
      </c>
      <c r="C29" s="1170"/>
      <c r="D29" s="1296">
        <v>151.19999999999999</v>
      </c>
      <c r="E29" s="1170"/>
      <c r="F29" s="1296">
        <v>403.9</v>
      </c>
      <c r="G29" s="1170"/>
      <c r="H29" s="1296">
        <v>161.69999999999999</v>
      </c>
      <c r="I29" s="1170"/>
      <c r="J29" s="1296">
        <v>263.60000000000002</v>
      </c>
      <c r="K29" s="1170"/>
      <c r="L29" s="1296">
        <v>340.8</v>
      </c>
      <c r="M29" s="1170"/>
      <c r="N29" s="1296">
        <v>201.4</v>
      </c>
      <c r="O29" s="1170"/>
      <c r="P29" s="1296">
        <v>176.9</v>
      </c>
      <c r="Q29" s="1170"/>
      <c r="R29" s="1296">
        <v>138.1</v>
      </c>
      <c r="S29" s="1170"/>
      <c r="T29" s="1296">
        <v>165.8</v>
      </c>
      <c r="U29" s="1170"/>
      <c r="V29" s="1296">
        <v>0</v>
      </c>
    </row>
    <row r="30" spans="1:23" ht="12.75" customHeight="1" x14ac:dyDescent="0.2">
      <c r="A30" s="323" t="s">
        <v>170</v>
      </c>
      <c r="B30" s="1296">
        <v>34.700000000000003</v>
      </c>
      <c r="C30" s="1170"/>
      <c r="D30" s="1296">
        <v>125</v>
      </c>
      <c r="E30" s="1170"/>
      <c r="F30" s="1296">
        <v>370.3</v>
      </c>
      <c r="G30" s="1170"/>
      <c r="H30" s="1296">
        <v>106.5</v>
      </c>
      <c r="I30" s="1170"/>
      <c r="J30" s="1296">
        <v>185.8</v>
      </c>
      <c r="K30" s="1170"/>
      <c r="L30" s="1296">
        <v>319.3</v>
      </c>
      <c r="M30" s="1170"/>
      <c r="N30" s="1296">
        <v>182.7</v>
      </c>
      <c r="O30" s="1170"/>
      <c r="P30" s="1296">
        <v>155.6</v>
      </c>
      <c r="Q30" s="1170"/>
      <c r="R30" s="1296">
        <v>100.5</v>
      </c>
      <c r="S30" s="1170"/>
      <c r="T30" s="1296">
        <v>0</v>
      </c>
      <c r="U30" s="1170"/>
      <c r="V30" s="1296">
        <v>0</v>
      </c>
    </row>
    <row r="31" spans="1:23" ht="12.75" customHeight="1" x14ac:dyDescent="0.2">
      <c r="A31" s="323" t="s">
        <v>171</v>
      </c>
      <c r="B31" s="1296">
        <v>32</v>
      </c>
      <c r="C31" s="1170"/>
      <c r="D31" s="1296">
        <v>99.5</v>
      </c>
      <c r="E31" s="1170"/>
      <c r="F31" s="1296">
        <v>334.4</v>
      </c>
      <c r="G31" s="1170"/>
      <c r="H31" s="1296">
        <v>72.400000000000006</v>
      </c>
      <c r="I31" s="1170"/>
      <c r="J31" s="1296">
        <v>180.1</v>
      </c>
      <c r="K31" s="1170"/>
      <c r="L31" s="1296">
        <v>310.10000000000002</v>
      </c>
      <c r="M31" s="1170"/>
      <c r="N31" s="1296">
        <v>181.9</v>
      </c>
      <c r="O31" s="1170"/>
      <c r="P31" s="1296">
        <v>129.5</v>
      </c>
      <c r="Q31" s="1170"/>
      <c r="R31" s="1296">
        <v>0</v>
      </c>
      <c r="S31" s="1170"/>
      <c r="T31" s="1296">
        <v>0</v>
      </c>
      <c r="U31" s="1170"/>
      <c r="V31" s="1296">
        <v>0</v>
      </c>
    </row>
    <row r="32" spans="1:23" ht="12.75" customHeight="1" x14ac:dyDescent="0.2">
      <c r="A32" s="323" t="s">
        <v>237</v>
      </c>
      <c r="B32" s="1296">
        <v>27.6</v>
      </c>
      <c r="C32" s="1170"/>
      <c r="D32" s="1296">
        <v>91.3</v>
      </c>
      <c r="E32" s="1170"/>
      <c r="F32" s="1296">
        <v>304.2</v>
      </c>
      <c r="G32" s="1170"/>
      <c r="H32" s="1296">
        <v>65.3</v>
      </c>
      <c r="I32" s="1170"/>
      <c r="J32" s="1296">
        <v>179.9</v>
      </c>
      <c r="K32" s="1170"/>
      <c r="L32" s="1296">
        <v>324.8</v>
      </c>
      <c r="M32" s="1170"/>
      <c r="N32" s="1296">
        <v>174.5</v>
      </c>
      <c r="O32" s="1170"/>
      <c r="P32" s="1296">
        <v>0</v>
      </c>
      <c r="Q32" s="1170"/>
      <c r="R32" s="1296">
        <v>0</v>
      </c>
      <c r="S32" s="1170"/>
      <c r="T32" s="1296">
        <v>0</v>
      </c>
      <c r="U32" s="1170"/>
      <c r="V32" s="1296">
        <v>0</v>
      </c>
    </row>
    <row r="33" spans="1:23" ht="12.75" customHeight="1" x14ac:dyDescent="0.2">
      <c r="A33" s="323" t="s">
        <v>266</v>
      </c>
      <c r="B33" s="1170">
        <v>27.2</v>
      </c>
      <c r="C33" s="1170"/>
      <c r="D33" s="1170">
        <v>80.2</v>
      </c>
      <c r="E33" s="1170"/>
      <c r="F33" s="1170">
        <v>302.7</v>
      </c>
      <c r="G33" s="1170"/>
      <c r="H33" s="1170">
        <v>64</v>
      </c>
      <c r="I33" s="1170"/>
      <c r="J33" s="1170">
        <v>172.8</v>
      </c>
      <c r="K33" s="1170"/>
      <c r="L33" s="1170">
        <v>325.60000000000002</v>
      </c>
      <c r="M33" s="1170"/>
      <c r="N33" s="1170">
        <v>0</v>
      </c>
      <c r="O33" s="1170"/>
      <c r="P33" s="1170">
        <v>0</v>
      </c>
      <c r="Q33" s="1170"/>
      <c r="R33" s="1170">
        <v>0</v>
      </c>
      <c r="S33" s="1170"/>
      <c r="T33" s="1170">
        <v>0</v>
      </c>
      <c r="U33" s="1170"/>
      <c r="V33" s="1170">
        <v>0</v>
      </c>
    </row>
    <row r="34" spans="1:23" ht="12.75" customHeight="1" x14ac:dyDescent="0.2">
      <c r="A34" s="323" t="s">
        <v>293</v>
      </c>
      <c r="B34" s="1170">
        <v>24.4</v>
      </c>
      <c r="C34" s="1170"/>
      <c r="D34" s="1170">
        <v>77.900000000000006</v>
      </c>
      <c r="E34" s="1170"/>
      <c r="F34" s="1170">
        <v>307.7</v>
      </c>
      <c r="G34" s="1170"/>
      <c r="H34" s="1170">
        <v>62</v>
      </c>
      <c r="I34" s="1170"/>
      <c r="J34" s="1170">
        <v>177</v>
      </c>
      <c r="K34" s="1170"/>
      <c r="L34" s="1170">
        <v>0</v>
      </c>
      <c r="M34" s="1170"/>
      <c r="N34" s="1170">
        <v>0</v>
      </c>
      <c r="O34" s="1170"/>
      <c r="P34" s="1170">
        <v>0</v>
      </c>
      <c r="Q34" s="1170"/>
      <c r="R34" s="1170">
        <v>0</v>
      </c>
      <c r="S34" s="1170"/>
      <c r="T34" s="1170">
        <v>0</v>
      </c>
      <c r="U34" s="1170"/>
      <c r="V34" s="1170">
        <v>0</v>
      </c>
    </row>
    <row r="35" spans="1:23" ht="12.75" customHeight="1" x14ac:dyDescent="0.2">
      <c r="A35" s="323" t="s">
        <v>296</v>
      </c>
      <c r="B35" s="1170">
        <v>24</v>
      </c>
      <c r="C35" s="1170"/>
      <c r="D35" s="1170">
        <v>78.5</v>
      </c>
      <c r="E35" s="1170"/>
      <c r="F35" s="1170">
        <v>304.8</v>
      </c>
      <c r="G35" s="1170"/>
      <c r="H35" s="1170">
        <v>60.7</v>
      </c>
      <c r="I35" s="1170"/>
      <c r="J35" s="1170">
        <v>0</v>
      </c>
      <c r="K35" s="1170"/>
      <c r="L35" s="1170">
        <v>0</v>
      </c>
      <c r="M35" s="1170"/>
      <c r="N35" s="1170">
        <v>0</v>
      </c>
      <c r="O35" s="1170"/>
      <c r="P35" s="1170">
        <v>0</v>
      </c>
      <c r="Q35" s="1170"/>
      <c r="R35" s="1170">
        <v>0</v>
      </c>
      <c r="S35" s="1170"/>
      <c r="T35" s="1170">
        <v>0</v>
      </c>
      <c r="U35" s="1170"/>
      <c r="V35" s="1170">
        <v>0</v>
      </c>
    </row>
    <row r="36" spans="1:23" ht="12.75" customHeight="1" x14ac:dyDescent="0.2">
      <c r="A36" s="323" t="s">
        <v>355</v>
      </c>
      <c r="B36" s="1170">
        <v>24.9</v>
      </c>
      <c r="C36" s="1170"/>
      <c r="D36" s="1170">
        <v>79.099999999999994</v>
      </c>
      <c r="E36" s="1170"/>
      <c r="F36" s="1170">
        <v>307.7</v>
      </c>
      <c r="G36" s="1170"/>
      <c r="H36" s="1170">
        <v>0</v>
      </c>
      <c r="I36" s="1170"/>
      <c r="J36" s="1170">
        <v>0</v>
      </c>
      <c r="K36" s="1170"/>
      <c r="L36" s="1170">
        <v>0</v>
      </c>
      <c r="M36" s="1170"/>
      <c r="N36" s="1170">
        <v>0</v>
      </c>
      <c r="O36" s="1170"/>
      <c r="P36" s="1170">
        <v>0</v>
      </c>
      <c r="Q36" s="1170"/>
      <c r="R36" s="1170">
        <v>0</v>
      </c>
      <c r="S36" s="1170"/>
      <c r="T36" s="1170">
        <v>0</v>
      </c>
      <c r="U36" s="1170"/>
      <c r="V36" s="1170">
        <v>0</v>
      </c>
    </row>
    <row r="37" spans="1:23" ht="12.75" customHeight="1" x14ac:dyDescent="0.2">
      <c r="A37" s="323" t="s">
        <v>399</v>
      </c>
      <c r="B37" s="1170">
        <v>25</v>
      </c>
      <c r="C37" s="1170"/>
      <c r="D37" s="1170">
        <v>78.7</v>
      </c>
      <c r="E37" s="1170"/>
      <c r="F37" s="1170">
        <v>0</v>
      </c>
      <c r="G37" s="1170"/>
      <c r="H37" s="1170">
        <v>0</v>
      </c>
      <c r="I37" s="1170"/>
      <c r="J37" s="1170">
        <v>0</v>
      </c>
      <c r="K37" s="1170"/>
      <c r="L37" s="1170">
        <v>0</v>
      </c>
      <c r="M37" s="1170"/>
      <c r="N37" s="1170">
        <v>0</v>
      </c>
      <c r="O37" s="1170"/>
      <c r="P37" s="1170">
        <v>0</v>
      </c>
      <c r="Q37" s="1170"/>
      <c r="R37" s="1170">
        <v>0</v>
      </c>
      <c r="S37" s="1170"/>
      <c r="T37" s="1170">
        <v>0</v>
      </c>
      <c r="U37" s="1170"/>
      <c r="V37" s="1170">
        <v>0</v>
      </c>
    </row>
    <row r="38" spans="1:23" ht="12.75" customHeight="1" x14ac:dyDescent="0.2">
      <c r="A38" s="323" t="s">
        <v>467</v>
      </c>
      <c r="B38" s="1297">
        <v>24.7</v>
      </c>
      <c r="C38" s="1170"/>
      <c r="D38" s="1297">
        <v>0</v>
      </c>
      <c r="E38" s="1170"/>
      <c r="F38" s="1297">
        <v>0</v>
      </c>
      <c r="G38" s="1170"/>
      <c r="H38" s="1297">
        <v>0</v>
      </c>
      <c r="I38" s="1170"/>
      <c r="J38" s="1297">
        <v>0</v>
      </c>
      <c r="K38" s="1170"/>
      <c r="L38" s="1297">
        <v>0</v>
      </c>
      <c r="M38" s="1170"/>
      <c r="N38" s="1297">
        <v>0</v>
      </c>
      <c r="O38" s="1170"/>
      <c r="P38" s="1297">
        <v>0</v>
      </c>
      <c r="Q38" s="1170"/>
      <c r="R38" s="1297">
        <v>0</v>
      </c>
      <c r="S38" s="1170"/>
      <c r="T38" s="1297">
        <v>0</v>
      </c>
      <c r="U38" s="1170"/>
      <c r="V38" s="1297">
        <v>0</v>
      </c>
    </row>
    <row r="39" spans="1:23" s="13" customFormat="1" ht="13.5" customHeight="1" x14ac:dyDescent="0.2">
      <c r="A39" s="323" t="s">
        <v>455</v>
      </c>
      <c r="B39" s="1298">
        <v>24.7</v>
      </c>
      <c r="C39" s="1299"/>
      <c r="D39" s="1298">
        <v>78.7</v>
      </c>
      <c r="E39" s="1299"/>
      <c r="F39" s="1298">
        <v>307.7</v>
      </c>
      <c r="G39" s="1299"/>
      <c r="H39" s="1298">
        <v>60.7</v>
      </c>
      <c r="I39" s="1299"/>
      <c r="J39" s="1298">
        <v>177</v>
      </c>
      <c r="K39" s="1299"/>
      <c r="L39" s="1298">
        <v>325.60000000000002</v>
      </c>
      <c r="M39" s="1299"/>
      <c r="N39" s="1298">
        <v>174.5</v>
      </c>
      <c r="O39" s="1299"/>
      <c r="P39" s="1298">
        <v>129.5</v>
      </c>
      <c r="Q39" s="1299"/>
      <c r="R39" s="1298">
        <v>100.5</v>
      </c>
      <c r="S39" s="1299"/>
      <c r="T39" s="1298">
        <v>165.8</v>
      </c>
      <c r="U39" s="1299"/>
      <c r="V39" s="1298">
        <v>0</v>
      </c>
    </row>
    <row r="40" spans="1:23" s="13" customFormat="1" ht="12.75" customHeight="1" x14ac:dyDescent="0.2">
      <c r="A40" s="323"/>
      <c r="B40" s="1299"/>
      <c r="C40" s="1299"/>
      <c r="D40" s="1299"/>
      <c r="E40" s="1299"/>
      <c r="F40" s="1299"/>
      <c r="G40" s="1299"/>
      <c r="H40" s="1299"/>
      <c r="I40" s="1299"/>
      <c r="J40" s="1299"/>
      <c r="K40" s="1299"/>
      <c r="L40" s="1299"/>
      <c r="M40" s="1299"/>
      <c r="N40" s="1299"/>
      <c r="O40" s="1299"/>
      <c r="P40" s="1299"/>
      <c r="Q40" s="1299"/>
      <c r="R40" s="1299"/>
      <c r="S40" s="1299"/>
      <c r="T40" s="1299"/>
      <c r="U40" s="1299"/>
      <c r="V40" s="1299"/>
    </row>
    <row r="41" spans="1:23" s="13" customFormat="1" ht="13.5" customHeight="1" x14ac:dyDescent="0.2">
      <c r="A41" s="323" t="s">
        <v>553</v>
      </c>
      <c r="B41" s="1298">
        <v>24.7</v>
      </c>
      <c r="C41" s="1299"/>
      <c r="D41" s="1298">
        <v>80</v>
      </c>
      <c r="E41" s="1299"/>
      <c r="F41" s="1298">
        <v>307.2</v>
      </c>
      <c r="G41" s="1299"/>
      <c r="H41" s="1298">
        <v>81.599999999999994</v>
      </c>
      <c r="I41" s="1299"/>
      <c r="J41" s="1298">
        <v>176.6</v>
      </c>
      <c r="K41" s="1299"/>
      <c r="L41" s="1298">
        <v>317.39999999999998</v>
      </c>
      <c r="M41" s="1299"/>
      <c r="N41" s="1298">
        <v>162.5</v>
      </c>
      <c r="O41" s="1299"/>
      <c r="P41" s="1298">
        <v>134.9</v>
      </c>
      <c r="Q41" s="1299"/>
      <c r="R41" s="1298">
        <v>88</v>
      </c>
      <c r="S41" s="1299"/>
      <c r="T41" s="1298">
        <v>117.3</v>
      </c>
      <c r="U41" s="1299"/>
      <c r="V41" s="1298">
        <v>127.3</v>
      </c>
    </row>
    <row r="42" spans="1:23" s="13" customFormat="1" ht="6" customHeight="1" x14ac:dyDescent="0.2">
      <c r="A42" s="323"/>
      <c r="B42" s="1300"/>
      <c r="C42" s="1299"/>
      <c r="D42" s="1300"/>
      <c r="E42" s="1299"/>
      <c r="F42" s="1300"/>
      <c r="G42" s="1299"/>
      <c r="H42" s="1300"/>
      <c r="I42" s="1299"/>
      <c r="J42" s="1300"/>
      <c r="K42" s="1299"/>
      <c r="L42" s="1300"/>
      <c r="M42" s="1299"/>
      <c r="N42" s="1300"/>
      <c r="O42" s="1299"/>
      <c r="P42" s="1300"/>
      <c r="Q42" s="1299"/>
      <c r="R42" s="1300"/>
      <c r="S42" s="1299"/>
      <c r="T42" s="1300"/>
      <c r="U42" s="1299"/>
      <c r="V42" s="1300"/>
    </row>
    <row r="43" spans="1:23" s="9" customFormat="1" ht="13.5" customHeight="1" x14ac:dyDescent="0.2">
      <c r="A43" s="323" t="s">
        <v>172</v>
      </c>
      <c r="B43" s="1301">
        <v>-24.5</v>
      </c>
      <c r="C43" s="1172"/>
      <c r="D43" s="1301">
        <v>-76.2</v>
      </c>
      <c r="E43" s="1172"/>
      <c r="F43" s="1301">
        <v>-299.8</v>
      </c>
      <c r="G43" s="1172"/>
      <c r="H43" s="1301">
        <v>-56</v>
      </c>
      <c r="I43" s="1172"/>
      <c r="J43" s="1297">
        <v>-168</v>
      </c>
      <c r="K43" s="1172"/>
      <c r="L43" s="1297">
        <v>-252.3</v>
      </c>
      <c r="M43" s="1172"/>
      <c r="N43" s="1297">
        <v>-120.6</v>
      </c>
      <c r="O43" s="1172"/>
      <c r="P43" s="1297">
        <v>-107.5</v>
      </c>
      <c r="Q43" s="1172"/>
      <c r="R43" s="1297">
        <v>-67</v>
      </c>
      <c r="S43" s="1172"/>
      <c r="T43" s="1297">
        <v>-49.9</v>
      </c>
      <c r="U43" s="1172"/>
      <c r="V43" s="1297">
        <v>-16.2</v>
      </c>
    </row>
    <row r="44" spans="1:23" s="374" customFormat="1" ht="18" customHeight="1" thickBot="1" x14ac:dyDescent="0.25">
      <c r="A44" s="275" t="s">
        <v>181</v>
      </c>
      <c r="B44" s="1303">
        <v>0.2</v>
      </c>
      <c r="C44" s="1171"/>
      <c r="D44" s="1303">
        <v>3.8</v>
      </c>
      <c r="E44" s="1171"/>
      <c r="F44" s="1303">
        <v>7.4</v>
      </c>
      <c r="G44" s="1171"/>
      <c r="H44" s="1303">
        <v>25.6</v>
      </c>
      <c r="I44" s="1171"/>
      <c r="J44" s="1303">
        <v>8.6</v>
      </c>
      <c r="K44" s="1171"/>
      <c r="L44" s="1302">
        <v>65.099999999999994</v>
      </c>
      <c r="M44" s="1171"/>
      <c r="N44" s="1302">
        <v>41.9</v>
      </c>
      <c r="O44" s="1171"/>
      <c r="P44" s="1302">
        <v>27.4</v>
      </c>
      <c r="Q44" s="1171"/>
      <c r="R44" s="1302">
        <v>21</v>
      </c>
      <c r="S44" s="1171"/>
      <c r="T44" s="1302">
        <v>67.400000000000006</v>
      </c>
      <c r="U44" s="1171"/>
      <c r="V44" s="1302">
        <v>111.1</v>
      </c>
      <c r="W44" s="1294"/>
    </row>
    <row r="45" spans="1:23" ht="6.75" customHeight="1" x14ac:dyDescent="0.2">
      <c r="A45" s="323"/>
      <c r="B45" s="1304"/>
      <c r="C45" s="1309"/>
      <c r="D45" s="1304"/>
      <c r="E45" s="1309"/>
      <c r="F45" s="1304"/>
      <c r="G45" s="1309"/>
      <c r="H45" s="1310"/>
      <c r="I45" s="1309"/>
      <c r="J45" s="1310"/>
      <c r="K45" s="1309"/>
      <c r="L45" s="1300"/>
      <c r="M45" s="1309"/>
      <c r="N45" s="1300"/>
      <c r="O45" s="1309"/>
      <c r="P45" s="1300"/>
      <c r="Q45" s="1309"/>
      <c r="R45" s="1300"/>
      <c r="S45" s="1309"/>
      <c r="T45" s="1300"/>
      <c r="U45" s="1309"/>
      <c r="V45" s="1300"/>
    </row>
    <row r="46" spans="1:23" ht="13.5" x14ac:dyDescent="0.2">
      <c r="A46" s="323" t="s">
        <v>257</v>
      </c>
      <c r="B46" s="1186">
        <v>0.10100000000000001</v>
      </c>
      <c r="C46" s="1308"/>
      <c r="D46" s="1186">
        <v>0.13100000000000001</v>
      </c>
      <c r="E46" s="1308"/>
      <c r="F46" s="1186">
        <v>0.50600000000000001</v>
      </c>
      <c r="G46" s="1308"/>
      <c r="H46" s="1186">
        <v>0.13700000000000001</v>
      </c>
      <c r="I46" s="1308"/>
      <c r="J46" s="1186">
        <v>0.28799999999999998</v>
      </c>
      <c r="K46" s="1308"/>
      <c r="L46" s="1186">
        <v>0.55200000000000005</v>
      </c>
      <c r="M46" s="1308"/>
      <c r="N46" s="1186">
        <v>0.27900000000000003</v>
      </c>
      <c r="O46" s="1308"/>
      <c r="P46" s="1186">
        <v>0.255</v>
      </c>
      <c r="Q46" s="1308"/>
      <c r="R46" s="1186">
        <v>0.17499999999999999</v>
      </c>
      <c r="S46" s="1308"/>
      <c r="T46" s="1186">
        <v>0.318</v>
      </c>
      <c r="U46" s="1308"/>
      <c r="V46" s="1186">
        <v>0.40400000000000003</v>
      </c>
      <c r="W46" s="1295"/>
    </row>
    <row r="47" spans="1:23" x14ac:dyDescent="0.2">
      <c r="A47" s="323"/>
      <c r="B47" s="1300"/>
      <c r="C47" s="1308"/>
      <c r="D47" s="1300"/>
      <c r="E47" s="1308"/>
      <c r="F47" s="1300"/>
      <c r="G47" s="1308"/>
      <c r="H47" s="1300"/>
      <c r="I47" s="1308"/>
      <c r="J47" s="1300"/>
      <c r="K47" s="1308"/>
      <c r="L47" s="1300"/>
      <c r="M47" s="1308"/>
      <c r="N47" s="1300"/>
      <c r="O47" s="1308"/>
      <c r="P47" s="1300"/>
      <c r="Q47" s="1308"/>
      <c r="R47" s="1300"/>
      <c r="S47" s="1308"/>
      <c r="T47" s="1300"/>
      <c r="U47" s="1308"/>
      <c r="V47" s="1300"/>
    </row>
    <row r="48" spans="1:23" x14ac:dyDescent="0.2">
      <c r="A48" s="323"/>
      <c r="B48" s="1300"/>
      <c r="C48" s="1308"/>
      <c r="D48" s="1300"/>
      <c r="E48" s="1308"/>
      <c r="F48" s="1300"/>
      <c r="G48" s="1308"/>
      <c r="H48" s="1300"/>
      <c r="I48" s="1308"/>
      <c r="J48" s="1300"/>
      <c r="K48" s="1308"/>
      <c r="L48" s="1300"/>
      <c r="M48" s="1308"/>
      <c r="N48" s="1300"/>
      <c r="O48" s="1308"/>
      <c r="P48" s="1300"/>
      <c r="Q48" s="1308"/>
      <c r="R48" s="1300"/>
      <c r="S48" s="1308"/>
      <c r="T48" s="1300"/>
      <c r="U48" s="1308"/>
      <c r="V48" s="1307"/>
    </row>
    <row r="49" spans="1:23" x14ac:dyDescent="0.2">
      <c r="A49" s="323" t="s">
        <v>258</v>
      </c>
      <c r="B49" s="1186">
        <v>0.161</v>
      </c>
      <c r="C49" s="1311"/>
      <c r="D49" s="1186">
        <v>0.247</v>
      </c>
      <c r="E49" s="1311"/>
      <c r="F49" s="1186">
        <v>0.66500000000000004</v>
      </c>
      <c r="G49" s="1311"/>
      <c r="H49" s="1186">
        <v>0.27200000000000002</v>
      </c>
      <c r="I49" s="1311"/>
      <c r="J49" s="1186">
        <v>0.42899999999999999</v>
      </c>
      <c r="K49" s="1311"/>
      <c r="L49" s="1186">
        <v>0.59299999999999997</v>
      </c>
      <c r="M49" s="1311"/>
      <c r="N49" s="1186">
        <v>0.34599999999999997</v>
      </c>
      <c r="O49" s="1311"/>
      <c r="P49" s="1186">
        <v>0.33500000000000002</v>
      </c>
      <c r="Q49" s="1311"/>
      <c r="R49" s="1186">
        <v>0.27500000000000002</v>
      </c>
      <c r="S49" s="1311"/>
      <c r="T49" s="1186">
        <v>0.44900000000000001</v>
      </c>
      <c r="U49" s="1311"/>
      <c r="V49" s="1186" t="s">
        <v>3</v>
      </c>
      <c r="W49" s="1295"/>
    </row>
    <row r="50" spans="1:23" x14ac:dyDescent="0.2">
      <c r="A50" s="313" t="s">
        <v>400</v>
      </c>
      <c r="B50" s="1186">
        <v>0.06</v>
      </c>
      <c r="C50" s="1311"/>
      <c r="D50" s="1186">
        <v>0.11600000000000001</v>
      </c>
      <c r="E50" s="1311"/>
      <c r="F50" s="1312">
        <v>0.159</v>
      </c>
      <c r="G50" s="1311"/>
      <c r="H50" s="1312">
        <v>0.13500000000000001</v>
      </c>
      <c r="I50" s="1311"/>
      <c r="J50" s="1312">
        <v>0.14099999999999999</v>
      </c>
      <c r="K50" s="1311"/>
      <c r="L50" s="1312">
        <v>4.1000000000000002E-2</v>
      </c>
      <c r="M50" s="1311"/>
      <c r="N50" s="1312">
        <v>6.7000000000000004E-2</v>
      </c>
      <c r="O50" s="1311"/>
      <c r="P50" s="1312">
        <v>0.08</v>
      </c>
      <c r="Q50" s="1311"/>
      <c r="R50" s="1186">
        <v>0.1</v>
      </c>
      <c r="S50" s="1311"/>
      <c r="T50" s="1186">
        <v>0.13100000000000001</v>
      </c>
      <c r="U50" s="1311"/>
      <c r="V50" s="1186" t="s">
        <v>3</v>
      </c>
      <c r="W50" s="1295"/>
    </row>
    <row r="51" spans="1:23" x14ac:dyDescent="0.2">
      <c r="C51" s="1050"/>
      <c r="E51" s="1050"/>
      <c r="G51" s="1050"/>
      <c r="I51" s="1050"/>
      <c r="K51" s="1050"/>
      <c r="M51" s="1050"/>
      <c r="O51" s="1050"/>
      <c r="Q51" s="1050"/>
      <c r="S51" s="1050"/>
      <c r="U51" s="1050"/>
    </row>
    <row r="52" spans="1:23" ht="14.25" x14ac:dyDescent="0.2">
      <c r="A52" s="55" t="s">
        <v>396</v>
      </c>
      <c r="B52" s="55"/>
      <c r="C52" s="720"/>
      <c r="D52" s="55"/>
      <c r="E52" s="720"/>
      <c r="F52" s="55"/>
      <c r="G52" s="720"/>
      <c r="H52" s="55"/>
      <c r="I52" s="720"/>
      <c r="J52" s="55"/>
      <c r="K52" s="720"/>
      <c r="L52" s="55"/>
      <c r="M52" s="720"/>
      <c r="N52" s="55"/>
      <c r="O52" s="720"/>
      <c r="P52" s="55"/>
      <c r="Q52" s="720"/>
      <c r="R52" s="55"/>
      <c r="S52" s="720"/>
      <c r="T52" s="55"/>
      <c r="U52" s="720"/>
      <c r="V52" s="55"/>
    </row>
  </sheetData>
  <mergeCells count="1">
    <mergeCell ref="A1:V1"/>
  </mergeCells>
  <pageMargins left="0.37" right="0.25" top="0.44" bottom="0.35" header="0.47" footer="0.17"/>
  <pageSetup scale="63" orientation="landscape" horizontalDpi="1200" verticalDpi="1200" r:id="rId1"/>
  <headerFooter alignWithMargins="0">
    <oddHeader>&amp;R&amp;G</oddHeader>
    <oddFooter>&amp;C&amp;13PAGE 20</oddFooter>
  </headerFooter>
  <customProperties>
    <customPr name="layoutContexts" r:id="rId2"/>
    <customPr name="SaveUndoMode" r:id="rId3"/>
  </customProperties>
  <legacyDrawingHF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zoomScale="90" zoomScaleNormal="90" zoomScaleSheetLayoutView="90" workbookViewId="0">
      <selection activeCell="Z1" sqref="Z1"/>
    </sheetView>
  </sheetViews>
  <sheetFormatPr defaultRowHeight="12.75" x14ac:dyDescent="0.2"/>
  <cols>
    <col min="1" max="1" width="42.85546875" style="9" customWidth="1"/>
    <col min="2" max="2" width="13.42578125" style="9" customWidth="1"/>
    <col min="3" max="3" width="1.7109375" style="9" customWidth="1"/>
    <col min="4" max="4" width="13.42578125" style="9" customWidth="1"/>
    <col min="5" max="5" width="1.7109375" style="9" customWidth="1"/>
    <col min="6" max="6" width="13.42578125" style="9" customWidth="1"/>
    <col min="7" max="7" width="1.7109375" style="9" customWidth="1"/>
    <col min="8" max="8" width="13.42578125" style="9" customWidth="1"/>
    <col min="9" max="9" width="1.7109375" style="9" customWidth="1"/>
    <col min="10" max="10" width="13.42578125" style="9" customWidth="1"/>
    <col min="11" max="11" width="1.7109375" style="9" customWidth="1"/>
    <col min="12" max="12" width="13.42578125" style="9" customWidth="1"/>
    <col min="13" max="13" width="1.7109375" style="9" customWidth="1"/>
    <col min="14" max="14" width="13.42578125" style="9" customWidth="1"/>
    <col min="15" max="15" width="1.7109375" style="9" customWidth="1"/>
    <col min="16" max="16" width="13.42578125" style="9" customWidth="1"/>
    <col min="17" max="17" width="1.7109375" style="9" customWidth="1"/>
    <col min="18" max="18" width="13.42578125" style="9" customWidth="1"/>
    <col min="19" max="19" width="1.7109375" style="9" customWidth="1"/>
    <col min="20" max="20" width="13.42578125" style="9" customWidth="1"/>
    <col min="21" max="21" width="1.7109375" style="9" customWidth="1"/>
    <col min="22" max="22" width="13.42578125" style="9" customWidth="1"/>
    <col min="23" max="16384" width="9.140625" style="381"/>
  </cols>
  <sheetData>
    <row r="1" spans="1:23" ht="33.75" customHeight="1" x14ac:dyDescent="0.25">
      <c r="A1" s="1385" t="s">
        <v>522</v>
      </c>
      <c r="B1" s="1385"/>
      <c r="C1" s="1385"/>
      <c r="D1" s="1385"/>
      <c r="E1" s="1385"/>
      <c r="F1" s="1385"/>
      <c r="G1" s="1385"/>
      <c r="H1" s="1385"/>
      <c r="I1" s="1385"/>
      <c r="J1" s="1385"/>
      <c r="K1" s="1385"/>
      <c r="L1" s="1385"/>
      <c r="M1" s="1385"/>
      <c r="N1" s="1385"/>
      <c r="O1" s="1385"/>
      <c r="P1" s="1385"/>
      <c r="Q1" s="1385"/>
      <c r="R1" s="1385"/>
      <c r="S1" s="1385"/>
      <c r="T1" s="1385"/>
      <c r="U1" s="1385"/>
      <c r="V1" s="1385"/>
    </row>
    <row r="2" spans="1:23" s="9" customFormat="1" ht="12.75" customHeight="1" x14ac:dyDescent="0.2"/>
    <row r="3" spans="1:23" s="9" customFormat="1" ht="13.5" customHeight="1" x14ac:dyDescent="0.2">
      <c r="A3" s="254" t="s">
        <v>415</v>
      </c>
      <c r="B3" s="254"/>
      <c r="C3" s="254"/>
      <c r="D3" s="254"/>
      <c r="E3" s="254"/>
      <c r="F3" s="254"/>
      <c r="G3" s="254"/>
      <c r="H3" s="254"/>
      <c r="I3" s="254"/>
      <c r="J3" s="254"/>
      <c r="K3" s="254"/>
      <c r="L3" s="254"/>
      <c r="M3" s="254"/>
      <c r="N3" s="254"/>
      <c r="O3" s="254"/>
      <c r="P3" s="254"/>
      <c r="Q3" s="254"/>
      <c r="R3" s="254"/>
      <c r="S3" s="254"/>
      <c r="T3" s="254"/>
      <c r="U3" s="254"/>
      <c r="V3" s="254"/>
    </row>
    <row r="4" spans="1:23" s="9" customFormat="1" ht="21" customHeight="1" x14ac:dyDescent="0.2">
      <c r="A4" s="255" t="s">
        <v>184</v>
      </c>
      <c r="B4" s="1197" t="s">
        <v>330</v>
      </c>
      <c r="C4" s="255"/>
      <c r="D4" s="1197">
        <v>2007</v>
      </c>
      <c r="E4" s="255"/>
      <c r="F4" s="1195">
        <v>2008</v>
      </c>
      <c r="G4" s="255"/>
      <c r="H4" s="1195">
        <v>2009</v>
      </c>
      <c r="I4" s="255"/>
      <c r="J4" s="1195">
        <v>2010</v>
      </c>
      <c r="K4" s="255"/>
      <c r="L4" s="1195">
        <v>2011</v>
      </c>
      <c r="M4" s="255"/>
      <c r="N4" s="1195">
        <v>2012</v>
      </c>
      <c r="O4" s="255"/>
      <c r="P4" s="1195">
        <v>2013</v>
      </c>
      <c r="Q4" s="255"/>
      <c r="R4" s="1195">
        <v>2014</v>
      </c>
      <c r="S4" s="255"/>
      <c r="T4" s="1195">
        <v>2015</v>
      </c>
      <c r="U4" s="255"/>
      <c r="V4" s="1195">
        <v>2016</v>
      </c>
    </row>
    <row r="5" spans="1:23" ht="15" customHeight="1" x14ac:dyDescent="0.2">
      <c r="A5" s="323" t="s">
        <v>419</v>
      </c>
      <c r="B5" s="1049"/>
      <c r="C5" s="323"/>
      <c r="D5" s="1049"/>
      <c r="E5" s="323"/>
      <c r="F5" s="1049"/>
      <c r="G5" s="323"/>
      <c r="H5" s="1049"/>
      <c r="I5" s="323"/>
      <c r="J5" s="1049"/>
      <c r="K5" s="323"/>
      <c r="L5" s="526"/>
      <c r="M5" s="323"/>
      <c r="N5" s="526"/>
      <c r="O5" s="323"/>
      <c r="P5" s="526"/>
      <c r="Q5" s="323"/>
      <c r="R5" s="526"/>
      <c r="S5" s="323"/>
      <c r="T5" s="526"/>
      <c r="U5" s="323"/>
      <c r="V5" s="526"/>
    </row>
    <row r="6" spans="1:23" s="13" customFormat="1" ht="12.75" customHeight="1" x14ac:dyDescent="0.2">
      <c r="A6" s="323" t="s">
        <v>359</v>
      </c>
      <c r="B6" s="1170">
        <v>35.6</v>
      </c>
      <c r="C6" s="1304"/>
      <c r="D6" s="1170">
        <v>5.8</v>
      </c>
      <c r="E6" s="1304"/>
      <c r="F6" s="1170">
        <v>8.8000000000000007</v>
      </c>
      <c r="G6" s="1304"/>
      <c r="H6" s="1170">
        <v>25</v>
      </c>
      <c r="I6" s="1304"/>
      <c r="J6" s="1170">
        <v>31.4</v>
      </c>
      <c r="K6" s="1304"/>
      <c r="L6" s="1170">
        <v>89.2</v>
      </c>
      <c r="M6" s="1304"/>
      <c r="N6" s="1170">
        <v>64.5</v>
      </c>
      <c r="O6" s="1304"/>
      <c r="P6" s="1170">
        <v>71.2</v>
      </c>
      <c r="Q6" s="1304"/>
      <c r="R6" s="1170">
        <v>0</v>
      </c>
      <c r="S6" s="1304"/>
      <c r="T6" s="1170">
        <v>0</v>
      </c>
      <c r="U6" s="1304"/>
      <c r="V6" s="1170">
        <v>0</v>
      </c>
    </row>
    <row r="7" spans="1:23" s="13" customFormat="1" ht="12.75" customHeight="1" x14ac:dyDescent="0.2">
      <c r="A7" s="323" t="s">
        <v>360</v>
      </c>
      <c r="B7" s="1170">
        <v>35.700000000000003</v>
      </c>
      <c r="C7" s="1304"/>
      <c r="D7" s="1170">
        <v>5.9</v>
      </c>
      <c r="E7" s="1304"/>
      <c r="F7" s="1170">
        <v>8.6999999999999993</v>
      </c>
      <c r="G7" s="1304"/>
      <c r="H7" s="1170">
        <v>24.4</v>
      </c>
      <c r="I7" s="1304"/>
      <c r="J7" s="1170">
        <v>31.4</v>
      </c>
      <c r="K7" s="1304"/>
      <c r="L7" s="1170">
        <v>84.7</v>
      </c>
      <c r="M7" s="1304"/>
      <c r="N7" s="1170">
        <v>59.5</v>
      </c>
      <c r="O7" s="1304"/>
      <c r="P7" s="1170">
        <v>103.1</v>
      </c>
      <c r="Q7" s="1304"/>
      <c r="R7" s="1170">
        <v>0</v>
      </c>
      <c r="S7" s="1304"/>
      <c r="T7" s="1170">
        <v>0</v>
      </c>
      <c r="U7" s="1304"/>
      <c r="V7" s="1170">
        <v>0</v>
      </c>
    </row>
    <row r="8" spans="1:23" s="13" customFormat="1" ht="12.75" customHeight="1" x14ac:dyDescent="0.2">
      <c r="A8" s="323" t="s">
        <v>391</v>
      </c>
      <c r="B8" s="1297">
        <v>33.6</v>
      </c>
      <c r="C8" s="1304"/>
      <c r="D8" s="1297">
        <v>5.5</v>
      </c>
      <c r="E8" s="1304"/>
      <c r="F8" s="1297">
        <v>7.3</v>
      </c>
      <c r="G8" s="1304"/>
      <c r="H8" s="1297">
        <v>19.100000000000001</v>
      </c>
      <c r="I8" s="1304"/>
      <c r="J8" s="1297">
        <v>32</v>
      </c>
      <c r="K8" s="1304"/>
      <c r="L8" s="1297">
        <v>69.3</v>
      </c>
      <c r="M8" s="1304"/>
      <c r="N8" s="1297">
        <v>48.7</v>
      </c>
      <c r="O8" s="1304"/>
      <c r="P8" s="1297">
        <v>104.2</v>
      </c>
      <c r="Q8" s="1304"/>
      <c r="R8" s="1297">
        <v>136.69999999999999</v>
      </c>
      <c r="S8" s="1304"/>
      <c r="T8" s="1297">
        <v>0</v>
      </c>
      <c r="U8" s="1304"/>
      <c r="V8" s="1297">
        <v>0</v>
      </c>
    </row>
    <row r="9" spans="1:23" s="13" customFormat="1" ht="13.5" customHeight="1" x14ac:dyDescent="0.2">
      <c r="A9" s="323" t="s">
        <v>455</v>
      </c>
      <c r="B9" s="1298">
        <v>31.8</v>
      </c>
      <c r="C9" s="1304"/>
      <c r="D9" s="1298">
        <v>4.7</v>
      </c>
      <c r="E9" s="1304"/>
      <c r="F9" s="1298">
        <v>6.5</v>
      </c>
      <c r="G9" s="1304"/>
      <c r="H9" s="1298">
        <v>11.7</v>
      </c>
      <c r="I9" s="1304"/>
      <c r="J9" s="1298">
        <v>29.6</v>
      </c>
      <c r="K9" s="1304"/>
      <c r="L9" s="1298">
        <v>63.4</v>
      </c>
      <c r="M9" s="1304"/>
      <c r="N9" s="1298">
        <v>44.1</v>
      </c>
      <c r="O9" s="1304"/>
      <c r="P9" s="1298">
        <v>94.6</v>
      </c>
      <c r="Q9" s="1304"/>
      <c r="R9" s="1298">
        <v>126.2</v>
      </c>
      <c r="S9" s="1304"/>
      <c r="T9" s="1298">
        <v>102.5</v>
      </c>
      <c r="U9" s="1304"/>
      <c r="V9" s="1298">
        <v>0</v>
      </c>
    </row>
    <row r="10" spans="1:23" s="13" customFormat="1" ht="12.75" customHeight="1" x14ac:dyDescent="0.2">
      <c r="A10" s="323"/>
      <c r="B10" s="1313"/>
      <c r="C10" s="1304"/>
      <c r="D10" s="1313"/>
      <c r="E10" s="1304"/>
      <c r="F10" s="1313"/>
      <c r="G10" s="1304"/>
      <c r="H10" s="1313"/>
      <c r="I10" s="1304"/>
      <c r="J10" s="1313"/>
      <c r="K10" s="1304"/>
      <c r="L10" s="1313"/>
      <c r="M10" s="1304"/>
      <c r="N10" s="1313"/>
      <c r="O10" s="1304"/>
      <c r="P10" s="1313"/>
      <c r="Q10" s="1304"/>
      <c r="R10" s="1313"/>
      <c r="S10" s="1304"/>
      <c r="T10" s="1313"/>
      <c r="U10" s="1304"/>
      <c r="V10" s="1313"/>
    </row>
    <row r="11" spans="1:23" s="527" customFormat="1" ht="13.5" customHeight="1" x14ac:dyDescent="0.2">
      <c r="A11" s="323" t="s">
        <v>553</v>
      </c>
      <c r="B11" s="1298">
        <v>30.4</v>
      </c>
      <c r="C11" s="1300"/>
      <c r="D11" s="1298">
        <v>4.0999999999999996</v>
      </c>
      <c r="E11" s="1300"/>
      <c r="F11" s="1298">
        <v>5.4</v>
      </c>
      <c r="G11" s="1300"/>
      <c r="H11" s="1298">
        <v>8.6999999999999993</v>
      </c>
      <c r="I11" s="1300"/>
      <c r="J11" s="1298">
        <v>28.7</v>
      </c>
      <c r="K11" s="1300"/>
      <c r="L11" s="1298">
        <v>62.4</v>
      </c>
      <c r="M11" s="1300"/>
      <c r="N11" s="1298">
        <v>42.6</v>
      </c>
      <c r="O11" s="1300"/>
      <c r="P11" s="1298">
        <v>89.5</v>
      </c>
      <c r="Q11" s="1300"/>
      <c r="R11" s="1298">
        <v>118</v>
      </c>
      <c r="S11" s="1300"/>
      <c r="T11" s="1298">
        <v>89.7</v>
      </c>
      <c r="U11" s="1300"/>
      <c r="V11" s="1298">
        <v>120.6</v>
      </c>
    </row>
    <row r="12" spans="1:23" s="13" customFormat="1" ht="6" customHeight="1" x14ac:dyDescent="0.2">
      <c r="A12" s="323"/>
      <c r="B12" s="1300"/>
      <c r="C12" s="1304"/>
      <c r="D12" s="1300"/>
      <c r="E12" s="1304"/>
      <c r="F12" s="1300"/>
      <c r="G12" s="1304"/>
      <c r="H12" s="1300"/>
      <c r="I12" s="1304"/>
      <c r="J12" s="1300"/>
      <c r="K12" s="1304"/>
      <c r="L12" s="1300"/>
      <c r="M12" s="1304"/>
      <c r="N12" s="1300"/>
      <c r="O12" s="1304"/>
      <c r="P12" s="1300"/>
      <c r="Q12" s="1304"/>
      <c r="R12" s="1300"/>
      <c r="S12" s="1304"/>
      <c r="T12" s="1300"/>
      <c r="U12" s="1304"/>
      <c r="V12" s="1300"/>
    </row>
    <row r="13" spans="1:23" s="9" customFormat="1" ht="13.5" customHeight="1" x14ac:dyDescent="0.2">
      <c r="A13" s="323" t="s">
        <v>172</v>
      </c>
      <c r="B13" s="1301">
        <v>-6.6</v>
      </c>
      <c r="C13" s="1304"/>
      <c r="D13" s="1297">
        <v>-2.2000000000000002</v>
      </c>
      <c r="E13" s="1304"/>
      <c r="F13" s="1297">
        <v>-2.2000000000000002</v>
      </c>
      <c r="G13" s="1304"/>
      <c r="H13" s="1297">
        <v>-4.3</v>
      </c>
      <c r="I13" s="1304"/>
      <c r="J13" s="1297">
        <v>-19.899999999999999</v>
      </c>
      <c r="K13" s="1304"/>
      <c r="L13" s="1297">
        <v>-49.4</v>
      </c>
      <c r="M13" s="1304"/>
      <c r="N13" s="1297">
        <v>-28.7</v>
      </c>
      <c r="O13" s="1304"/>
      <c r="P13" s="1297">
        <v>-77.599999999999994</v>
      </c>
      <c r="Q13" s="1304"/>
      <c r="R13" s="1297">
        <v>-91.6</v>
      </c>
      <c r="S13" s="1304"/>
      <c r="T13" s="1297">
        <v>-50</v>
      </c>
      <c r="U13" s="1304"/>
      <c r="V13" s="1297">
        <v>-39.200000000000003</v>
      </c>
    </row>
    <row r="14" spans="1:23" s="374" customFormat="1" ht="18" customHeight="1" thickBot="1" x14ac:dyDescent="0.25">
      <c r="A14" s="275" t="s">
        <v>173</v>
      </c>
      <c r="B14" s="1302">
        <v>23.8</v>
      </c>
      <c r="C14" s="1314"/>
      <c r="D14" s="1303">
        <v>1.9</v>
      </c>
      <c r="E14" s="1314"/>
      <c r="F14" s="1303">
        <v>3.2</v>
      </c>
      <c r="G14" s="1314"/>
      <c r="H14" s="1303">
        <v>4.4000000000000004</v>
      </c>
      <c r="I14" s="1314"/>
      <c r="J14" s="1303">
        <v>8.8000000000000007</v>
      </c>
      <c r="K14" s="1314"/>
      <c r="L14" s="1302">
        <v>13</v>
      </c>
      <c r="M14" s="1314"/>
      <c r="N14" s="1302">
        <v>13.9</v>
      </c>
      <c r="O14" s="1314"/>
      <c r="P14" s="1302">
        <v>11.9</v>
      </c>
      <c r="Q14" s="1314"/>
      <c r="R14" s="1302">
        <v>26.4</v>
      </c>
      <c r="S14" s="1314"/>
      <c r="T14" s="1302">
        <v>39.700000000000003</v>
      </c>
      <c r="U14" s="1314"/>
      <c r="V14" s="1302">
        <v>81.400000000000006</v>
      </c>
      <c r="W14" s="1294"/>
    </row>
    <row r="15" spans="1:23" s="9" customFormat="1" ht="12.75" customHeight="1" x14ac:dyDescent="0.25">
      <c r="B15" s="1315"/>
      <c r="C15" s="54"/>
      <c r="D15" s="1315"/>
      <c r="E15" s="54"/>
      <c r="F15" s="1315"/>
      <c r="G15" s="54"/>
      <c r="H15" s="1315"/>
      <c r="I15" s="54"/>
      <c r="J15" s="1315"/>
      <c r="K15" s="54"/>
      <c r="L15" s="1315"/>
      <c r="M15" s="54"/>
      <c r="N15" s="1315"/>
      <c r="O15" s="1316"/>
      <c r="P15" s="1317"/>
      <c r="Q15" s="54"/>
      <c r="R15" s="1318"/>
      <c r="S15" s="54"/>
      <c r="T15" s="1318"/>
      <c r="U15" s="54"/>
      <c r="V15" s="1318"/>
    </row>
    <row r="16" spans="1:23" ht="13.5" x14ac:dyDescent="0.2">
      <c r="A16" s="524" t="s">
        <v>256</v>
      </c>
      <c r="B16" s="1319"/>
      <c r="C16" s="1320"/>
      <c r="D16" s="1319"/>
      <c r="E16" s="1320"/>
      <c r="F16" s="1319"/>
      <c r="G16" s="1320"/>
      <c r="H16" s="1319"/>
      <c r="I16" s="1320"/>
      <c r="J16" s="1319"/>
      <c r="K16" s="1320"/>
      <c r="L16" s="1319"/>
      <c r="M16" s="1320"/>
      <c r="N16" s="1319"/>
      <c r="O16" s="1304"/>
      <c r="P16" s="1186">
        <v>0.58599999999999997</v>
      </c>
      <c r="Q16" s="1304"/>
      <c r="R16" s="1186">
        <v>0.42899999999999999</v>
      </c>
      <c r="S16" s="1304"/>
      <c r="T16" s="1186">
        <v>0.35699999999999998</v>
      </c>
      <c r="U16" s="1304"/>
      <c r="V16" s="1186">
        <v>0.53</v>
      </c>
    </row>
    <row r="17" spans="1:23" s="9" customFormat="1" ht="12.75" customHeight="1" x14ac:dyDescent="0.2">
      <c r="A17" s="323"/>
      <c r="B17" s="718"/>
      <c r="C17" s="323"/>
      <c r="D17" s="718"/>
      <c r="E17" s="323"/>
      <c r="F17" s="718"/>
      <c r="G17" s="323"/>
      <c r="H17" s="718"/>
      <c r="I17" s="323"/>
      <c r="J17" s="718"/>
      <c r="K17" s="323"/>
      <c r="L17" s="718"/>
      <c r="M17" s="323"/>
      <c r="N17" s="718"/>
      <c r="O17" s="323"/>
      <c r="P17" s="718"/>
      <c r="Q17" s="323"/>
      <c r="R17" s="526"/>
      <c r="S17" s="323"/>
      <c r="T17" s="526"/>
      <c r="U17" s="323"/>
      <c r="V17" s="526"/>
    </row>
    <row r="18" spans="1:23" s="9" customFormat="1" ht="12.75" customHeight="1" x14ac:dyDescent="0.2">
      <c r="A18" s="323"/>
      <c r="B18" s="718"/>
      <c r="C18" s="323"/>
      <c r="D18" s="718"/>
      <c r="E18" s="323"/>
      <c r="F18" s="718"/>
      <c r="G18" s="323"/>
      <c r="H18" s="718"/>
      <c r="I18" s="323"/>
      <c r="J18" s="718"/>
      <c r="K18" s="323"/>
      <c r="L18" s="718"/>
      <c r="M18" s="323"/>
      <c r="N18" s="718"/>
      <c r="O18" s="323"/>
      <c r="P18" s="718"/>
      <c r="Q18" s="323"/>
      <c r="R18" s="718"/>
      <c r="S18" s="323"/>
      <c r="T18" s="718"/>
      <c r="U18" s="323"/>
      <c r="V18" s="718"/>
    </row>
    <row r="19" spans="1:23" s="9" customFormat="1" ht="12.75" customHeight="1" x14ac:dyDescent="0.2">
      <c r="A19" s="323"/>
      <c r="B19" s="718"/>
      <c r="C19" s="323"/>
      <c r="D19" s="718"/>
      <c r="E19" s="323"/>
      <c r="F19" s="718"/>
      <c r="G19" s="323"/>
      <c r="H19" s="718"/>
      <c r="I19" s="323"/>
      <c r="J19" s="718"/>
      <c r="K19" s="323"/>
      <c r="L19" s="718"/>
      <c r="M19" s="323"/>
      <c r="N19" s="718"/>
      <c r="O19" s="323"/>
      <c r="P19" s="718"/>
      <c r="Q19" s="323"/>
      <c r="R19" s="718"/>
      <c r="S19" s="323"/>
      <c r="T19" s="718"/>
      <c r="U19" s="323"/>
      <c r="V19" s="718"/>
    </row>
    <row r="20" spans="1:23" s="9" customFormat="1" ht="12.75" customHeight="1" x14ac:dyDescent="0.25">
      <c r="A20" s="254" t="s">
        <v>416</v>
      </c>
      <c r="B20" s="714"/>
      <c r="C20" s="254"/>
      <c r="D20" s="714"/>
      <c r="E20" s="254"/>
      <c r="F20" s="714"/>
      <c r="G20" s="254"/>
      <c r="H20" s="714"/>
      <c r="I20" s="254"/>
      <c r="J20" s="714"/>
      <c r="K20" s="254"/>
      <c r="L20" s="714"/>
      <c r="M20" s="254"/>
      <c r="N20" s="714"/>
      <c r="O20" s="1199"/>
      <c r="P20" s="721"/>
      <c r="Q20" s="254"/>
      <c r="R20" s="721"/>
      <c r="S20" s="254"/>
      <c r="T20" s="721"/>
      <c r="U20" s="254"/>
      <c r="V20" s="721"/>
    </row>
    <row r="21" spans="1:23" s="9" customFormat="1" ht="21" customHeight="1" x14ac:dyDescent="0.2">
      <c r="A21" s="255" t="s">
        <v>184</v>
      </c>
      <c r="B21" s="1197" t="s">
        <v>330</v>
      </c>
      <c r="C21" s="255"/>
      <c r="D21" s="1195">
        <v>2007</v>
      </c>
      <c r="E21" s="255"/>
      <c r="F21" s="1195">
        <v>2008</v>
      </c>
      <c r="G21" s="255"/>
      <c r="H21" s="1195">
        <v>2009</v>
      </c>
      <c r="I21" s="255"/>
      <c r="J21" s="1195">
        <v>2010</v>
      </c>
      <c r="K21" s="255"/>
      <c r="L21" s="1195">
        <v>2011</v>
      </c>
      <c r="M21" s="255"/>
      <c r="N21" s="1195">
        <v>2012</v>
      </c>
      <c r="O21" s="255"/>
      <c r="P21" s="1198">
        <v>2013</v>
      </c>
      <c r="Q21" s="255"/>
      <c r="R21" s="1198">
        <v>2014</v>
      </c>
      <c r="S21" s="255"/>
      <c r="T21" s="1198">
        <v>2015</v>
      </c>
      <c r="U21" s="255"/>
      <c r="V21" s="1198">
        <v>2016</v>
      </c>
    </row>
    <row r="22" spans="1:23" ht="15" customHeight="1" x14ac:dyDescent="0.2">
      <c r="A22" s="323" t="s">
        <v>419</v>
      </c>
      <c r="B22" s="1049"/>
      <c r="C22" s="323"/>
      <c r="D22" s="1049"/>
      <c r="E22" s="323"/>
      <c r="F22" s="1049"/>
      <c r="G22" s="323"/>
      <c r="H22" s="1049"/>
      <c r="I22" s="323"/>
      <c r="J22" s="1049"/>
      <c r="K22" s="323"/>
      <c r="L22" s="526"/>
      <c r="M22" s="323"/>
      <c r="N22" s="526"/>
      <c r="O22" s="323"/>
      <c r="P22" s="526"/>
      <c r="Q22" s="323"/>
      <c r="R22" s="526"/>
      <c r="S22" s="323"/>
      <c r="T22" s="526"/>
      <c r="U22" s="323"/>
      <c r="V22" s="526"/>
    </row>
    <row r="23" spans="1:23" s="13" customFormat="1" ht="12.75" customHeight="1" x14ac:dyDescent="0.2">
      <c r="A23" s="323" t="s">
        <v>359</v>
      </c>
      <c r="B23" s="1170">
        <v>10.7</v>
      </c>
      <c r="C23" s="1304"/>
      <c r="D23" s="1170">
        <v>4.7</v>
      </c>
      <c r="E23" s="1304"/>
      <c r="F23" s="1170">
        <v>7.4</v>
      </c>
      <c r="G23" s="1304"/>
      <c r="H23" s="1170">
        <v>15.8</v>
      </c>
      <c r="I23" s="1304"/>
      <c r="J23" s="1170">
        <v>22.7</v>
      </c>
      <c r="K23" s="1304"/>
      <c r="L23" s="1170">
        <v>47.8</v>
      </c>
      <c r="M23" s="1304"/>
      <c r="N23" s="1170">
        <v>49.8</v>
      </c>
      <c r="O23" s="1304"/>
      <c r="P23" s="1172">
        <v>65.3</v>
      </c>
      <c r="Q23" s="1304"/>
      <c r="R23" s="1172">
        <v>0</v>
      </c>
      <c r="S23" s="1304"/>
      <c r="T23" s="1172">
        <v>0</v>
      </c>
      <c r="U23" s="1304"/>
      <c r="V23" s="1172">
        <v>0</v>
      </c>
    </row>
    <row r="24" spans="1:23" s="13" customFormat="1" ht="12.75" customHeight="1" x14ac:dyDescent="0.2">
      <c r="A24" s="323" t="s">
        <v>360</v>
      </c>
      <c r="B24" s="1170">
        <v>10.6</v>
      </c>
      <c r="C24" s="1304"/>
      <c r="D24" s="1170">
        <v>5.0999999999999996</v>
      </c>
      <c r="E24" s="1304"/>
      <c r="F24" s="1170">
        <v>7.2</v>
      </c>
      <c r="G24" s="1304"/>
      <c r="H24" s="1170">
        <v>15.1</v>
      </c>
      <c r="I24" s="1304"/>
      <c r="J24" s="1170">
        <v>22.4</v>
      </c>
      <c r="K24" s="1304"/>
      <c r="L24" s="1170">
        <v>44.5</v>
      </c>
      <c r="M24" s="1304"/>
      <c r="N24" s="1170">
        <v>45.9</v>
      </c>
      <c r="O24" s="1304"/>
      <c r="P24" s="1172">
        <v>93.2</v>
      </c>
      <c r="Q24" s="1304"/>
      <c r="R24" s="1172">
        <v>0</v>
      </c>
      <c r="S24" s="1304"/>
      <c r="T24" s="1172">
        <v>0</v>
      </c>
      <c r="U24" s="1304"/>
      <c r="V24" s="1172">
        <v>0</v>
      </c>
    </row>
    <row r="25" spans="1:23" s="13" customFormat="1" ht="12.75" customHeight="1" x14ac:dyDescent="0.2">
      <c r="A25" s="323" t="s">
        <v>391</v>
      </c>
      <c r="B25" s="1297">
        <v>8.5</v>
      </c>
      <c r="C25" s="1304"/>
      <c r="D25" s="1297">
        <v>4.5999999999999996</v>
      </c>
      <c r="E25" s="1304"/>
      <c r="F25" s="1297">
        <v>6.3</v>
      </c>
      <c r="G25" s="1304"/>
      <c r="H25" s="1297">
        <v>12.7</v>
      </c>
      <c r="I25" s="1304"/>
      <c r="J25" s="1297">
        <v>22.2</v>
      </c>
      <c r="K25" s="1304"/>
      <c r="L25" s="1297">
        <v>36.700000000000003</v>
      </c>
      <c r="M25" s="1304"/>
      <c r="N25" s="1297">
        <v>34.9</v>
      </c>
      <c r="O25" s="1304"/>
      <c r="P25" s="1297">
        <v>95.3</v>
      </c>
      <c r="Q25" s="1304"/>
      <c r="R25" s="1297">
        <v>118.9</v>
      </c>
      <c r="S25" s="1304"/>
      <c r="T25" s="1297">
        <v>0</v>
      </c>
      <c r="U25" s="1304"/>
      <c r="V25" s="1301">
        <v>0</v>
      </c>
    </row>
    <row r="26" spans="1:23" s="13" customFormat="1" ht="13.5" customHeight="1" x14ac:dyDescent="0.2">
      <c r="A26" s="323" t="s">
        <v>455</v>
      </c>
      <c r="B26" s="1298">
        <v>7.1</v>
      </c>
      <c r="C26" s="1304"/>
      <c r="D26" s="1298">
        <v>3.8</v>
      </c>
      <c r="E26" s="1304"/>
      <c r="F26" s="1298">
        <v>5.5</v>
      </c>
      <c r="G26" s="1304"/>
      <c r="H26" s="1298">
        <v>9.6999999999999993</v>
      </c>
      <c r="I26" s="1304"/>
      <c r="J26" s="1298">
        <v>19.8</v>
      </c>
      <c r="K26" s="1304"/>
      <c r="L26" s="1298">
        <v>31.1</v>
      </c>
      <c r="M26" s="1304"/>
      <c r="N26" s="1298">
        <v>31.2</v>
      </c>
      <c r="O26" s="1304"/>
      <c r="P26" s="1298">
        <v>85.7</v>
      </c>
      <c r="Q26" s="1304"/>
      <c r="R26" s="1298">
        <v>112.1</v>
      </c>
      <c r="S26" s="1304"/>
      <c r="T26" s="1298">
        <v>94.9</v>
      </c>
      <c r="U26" s="1304"/>
      <c r="V26" s="1298">
        <v>0</v>
      </c>
    </row>
    <row r="27" spans="1:23" s="13" customFormat="1" ht="12.75" customHeight="1" x14ac:dyDescent="0.2">
      <c r="A27" s="323"/>
      <c r="B27" s="1299"/>
      <c r="C27" s="1304"/>
      <c r="D27" s="1299"/>
      <c r="E27" s="1304"/>
      <c r="F27" s="1299"/>
      <c r="G27" s="1304"/>
      <c r="H27" s="1299"/>
      <c r="I27" s="1304"/>
      <c r="J27" s="1299"/>
      <c r="K27" s="1304"/>
      <c r="L27" s="1299"/>
      <c r="M27" s="1304"/>
      <c r="N27" s="1299"/>
      <c r="O27" s="1304"/>
      <c r="P27" s="1299"/>
      <c r="Q27" s="1304"/>
      <c r="R27" s="1299"/>
      <c r="S27" s="1304"/>
      <c r="T27" s="1299"/>
      <c r="U27" s="1304"/>
      <c r="V27" s="1299"/>
    </row>
    <row r="28" spans="1:23" s="13" customFormat="1" ht="13.5" customHeight="1" x14ac:dyDescent="0.2">
      <c r="A28" s="323" t="s">
        <v>553</v>
      </c>
      <c r="B28" s="1298">
        <v>6.7</v>
      </c>
      <c r="C28" s="1304"/>
      <c r="D28" s="1298">
        <v>3.2</v>
      </c>
      <c r="E28" s="1304"/>
      <c r="F28" s="1298">
        <v>4.4000000000000004</v>
      </c>
      <c r="G28" s="1304"/>
      <c r="H28" s="1298">
        <v>6.7</v>
      </c>
      <c r="I28" s="1304"/>
      <c r="J28" s="1298">
        <v>17.5</v>
      </c>
      <c r="K28" s="1304"/>
      <c r="L28" s="1298">
        <v>30.5</v>
      </c>
      <c r="M28" s="1304"/>
      <c r="N28" s="1298">
        <v>29.6</v>
      </c>
      <c r="O28" s="1304"/>
      <c r="P28" s="1298">
        <v>81.5</v>
      </c>
      <c r="Q28" s="1304"/>
      <c r="R28" s="1298">
        <v>104.9</v>
      </c>
      <c r="S28" s="1304"/>
      <c r="T28" s="1298">
        <v>85.1</v>
      </c>
      <c r="U28" s="1304"/>
      <c r="V28" s="1298">
        <v>98.1</v>
      </c>
    </row>
    <row r="29" spans="1:23" s="13" customFormat="1" ht="6" customHeight="1" x14ac:dyDescent="0.2">
      <c r="A29" s="323"/>
      <c r="B29" s="1300"/>
      <c r="C29" s="1304"/>
      <c r="D29" s="1300"/>
      <c r="E29" s="1304"/>
      <c r="F29" s="1300"/>
      <c r="G29" s="1304"/>
      <c r="H29" s="1300"/>
      <c r="I29" s="1304"/>
      <c r="J29" s="1300"/>
      <c r="K29" s="1304"/>
      <c r="L29" s="1300"/>
      <c r="M29" s="1304"/>
      <c r="N29" s="1300"/>
      <c r="O29" s="1304"/>
      <c r="P29" s="1300"/>
      <c r="Q29" s="1304"/>
      <c r="R29" s="1300"/>
      <c r="S29" s="1304"/>
      <c r="T29" s="1300"/>
      <c r="U29" s="1304"/>
      <c r="V29" s="1300"/>
    </row>
    <row r="30" spans="1:23" s="9" customFormat="1" ht="13.5" customHeight="1" x14ac:dyDescent="0.2">
      <c r="A30" s="323" t="s">
        <v>172</v>
      </c>
      <c r="B30" s="1301">
        <v>-3.4</v>
      </c>
      <c r="C30" s="1304"/>
      <c r="D30" s="1297">
        <v>-1.7</v>
      </c>
      <c r="E30" s="1304"/>
      <c r="F30" s="1297">
        <v>-1.8</v>
      </c>
      <c r="G30" s="1304"/>
      <c r="H30" s="1297">
        <v>-4.5999999999999996</v>
      </c>
      <c r="I30" s="1304"/>
      <c r="J30" s="1297">
        <v>-10</v>
      </c>
      <c r="K30" s="1304"/>
      <c r="L30" s="1297">
        <v>-23.7</v>
      </c>
      <c r="M30" s="1304"/>
      <c r="N30" s="1297">
        <v>-20.5</v>
      </c>
      <c r="O30" s="1304"/>
      <c r="P30" s="1301">
        <v>-70.7</v>
      </c>
      <c r="Q30" s="1304"/>
      <c r="R30" s="1301">
        <v>-83.7</v>
      </c>
      <c r="S30" s="1304"/>
      <c r="T30" s="1301">
        <v>-48</v>
      </c>
      <c r="U30" s="1304"/>
      <c r="V30" s="1301">
        <v>-36.5</v>
      </c>
    </row>
    <row r="31" spans="1:23" s="374" customFormat="1" ht="18" customHeight="1" thickBot="1" x14ac:dyDescent="0.25">
      <c r="A31" s="275" t="s">
        <v>181</v>
      </c>
      <c r="B31" s="1302">
        <v>3.3</v>
      </c>
      <c r="C31" s="1314"/>
      <c r="D31" s="1303">
        <v>1.5</v>
      </c>
      <c r="E31" s="1314"/>
      <c r="F31" s="1303">
        <v>2.6</v>
      </c>
      <c r="G31" s="1314"/>
      <c r="H31" s="1303">
        <v>2.1</v>
      </c>
      <c r="I31" s="1314"/>
      <c r="J31" s="1303">
        <v>7.5</v>
      </c>
      <c r="K31" s="1314"/>
      <c r="L31" s="1302">
        <v>6.8</v>
      </c>
      <c r="M31" s="1314"/>
      <c r="N31" s="1302">
        <v>9.1</v>
      </c>
      <c r="O31" s="1314"/>
      <c r="P31" s="1302">
        <v>10.8</v>
      </c>
      <c r="Q31" s="1314"/>
      <c r="R31" s="1302">
        <v>21.2</v>
      </c>
      <c r="S31" s="1314"/>
      <c r="T31" s="1302">
        <v>37.1</v>
      </c>
      <c r="U31" s="1314"/>
      <c r="V31" s="1302">
        <v>61.6</v>
      </c>
      <c r="W31" s="1294"/>
    </row>
    <row r="32" spans="1:23" s="9" customFormat="1" ht="12.75" customHeight="1" x14ac:dyDescent="0.25">
      <c r="B32" s="1315"/>
      <c r="C32" s="54"/>
      <c r="D32" s="1315"/>
      <c r="E32" s="54"/>
      <c r="F32" s="1315"/>
      <c r="G32" s="54"/>
      <c r="H32" s="1315"/>
      <c r="I32" s="54"/>
      <c r="J32" s="1315"/>
      <c r="K32" s="54"/>
      <c r="L32" s="1315"/>
      <c r="M32" s="54"/>
      <c r="N32" s="1315"/>
      <c r="O32" s="1316"/>
      <c r="P32" s="1317"/>
      <c r="Q32" s="54"/>
      <c r="R32" s="1318"/>
      <c r="S32" s="54"/>
      <c r="T32" s="1318"/>
      <c r="U32" s="54"/>
      <c r="V32" s="1318"/>
    </row>
    <row r="33" spans="1:22" ht="13.5" x14ac:dyDescent="0.2">
      <c r="A33" s="523" t="s">
        <v>257</v>
      </c>
      <c r="B33" s="1319"/>
      <c r="C33" s="1320"/>
      <c r="D33" s="1319"/>
      <c r="E33" s="1320"/>
      <c r="F33" s="1319"/>
      <c r="G33" s="1320"/>
      <c r="H33" s="1319"/>
      <c r="I33" s="1320"/>
      <c r="J33" s="1319"/>
      <c r="K33" s="1320"/>
      <c r="L33" s="1319"/>
      <c r="M33" s="1320"/>
      <c r="N33" s="1319"/>
      <c r="O33" s="1304"/>
      <c r="P33" s="1186">
        <v>0.67800000000000005</v>
      </c>
      <c r="Q33" s="1304"/>
      <c r="R33" s="1186">
        <v>0.49</v>
      </c>
      <c r="S33" s="1304"/>
      <c r="T33" s="1186">
        <v>0.42899999999999999</v>
      </c>
      <c r="U33" s="1304"/>
      <c r="V33" s="1186">
        <v>0.56599999999999995</v>
      </c>
    </row>
    <row r="34" spans="1:22" s="9" customFormat="1" ht="12.75" customHeight="1" x14ac:dyDescent="0.2">
      <c r="A34" s="323"/>
      <c r="B34" s="1307"/>
      <c r="C34" s="1304"/>
      <c r="D34" s="1307"/>
      <c r="E34" s="1304"/>
      <c r="F34" s="1307"/>
      <c r="G34" s="1304"/>
      <c r="H34" s="1307"/>
      <c r="I34" s="1304"/>
      <c r="J34" s="1307"/>
      <c r="K34" s="1304"/>
      <c r="L34" s="1307"/>
      <c r="M34" s="1304"/>
      <c r="N34" s="1307"/>
      <c r="O34" s="1304"/>
      <c r="P34" s="1186"/>
      <c r="Q34" s="1304"/>
      <c r="R34" s="1300"/>
      <c r="S34" s="1304"/>
      <c r="T34" s="1300"/>
      <c r="U34" s="1304"/>
      <c r="V34" s="1300"/>
    </row>
    <row r="35" spans="1:22" s="9" customFormat="1" ht="12.75" customHeight="1" x14ac:dyDescent="0.2">
      <c r="A35" s="323" t="s">
        <v>258</v>
      </c>
      <c r="B35" s="1321"/>
      <c r="C35" s="1320"/>
      <c r="D35" s="1321"/>
      <c r="E35" s="1320"/>
      <c r="F35" s="1321"/>
      <c r="G35" s="1320"/>
      <c r="H35" s="1321"/>
      <c r="I35" s="1320"/>
      <c r="J35" s="1321"/>
      <c r="K35" s="1320"/>
      <c r="L35" s="1321"/>
      <c r="M35" s="1320"/>
      <c r="N35" s="1321"/>
      <c r="O35" s="1304"/>
      <c r="P35" s="1186">
        <v>0.70099999999999996</v>
      </c>
      <c r="Q35" s="1304"/>
      <c r="R35" s="1186">
        <v>0.55500000000000005</v>
      </c>
      <c r="S35" s="1304"/>
      <c r="T35" s="1186">
        <v>0.47899999999999998</v>
      </c>
      <c r="U35" s="1304"/>
      <c r="V35" s="1186" t="s">
        <v>3</v>
      </c>
    </row>
    <row r="36" spans="1:22" s="9" customFormat="1" ht="12.75" customHeight="1" x14ac:dyDescent="0.2">
      <c r="A36" s="313" t="s">
        <v>400</v>
      </c>
      <c r="B36" s="1321"/>
      <c r="C36" s="1320"/>
      <c r="D36" s="1321"/>
      <c r="E36" s="1320"/>
      <c r="F36" s="1321"/>
      <c r="G36" s="1320"/>
      <c r="H36" s="1321"/>
      <c r="I36" s="1320"/>
      <c r="J36" s="1321"/>
      <c r="K36" s="1320"/>
      <c r="L36" s="1321"/>
      <c r="M36" s="1320"/>
      <c r="N36" s="1321"/>
      <c r="O36" s="1304"/>
      <c r="P36" s="1186">
        <v>2.3E-2</v>
      </c>
      <c r="Q36" s="1322"/>
      <c r="R36" s="1323">
        <v>6.5000000000000002E-2</v>
      </c>
      <c r="S36" s="1322"/>
      <c r="T36" s="1323">
        <v>0.05</v>
      </c>
      <c r="U36" s="1322"/>
      <c r="V36" s="1186" t="s">
        <v>3</v>
      </c>
    </row>
    <row r="37" spans="1:22" s="9" customFormat="1" ht="12.75" customHeight="1" x14ac:dyDescent="0.2">
      <c r="O37" s="34"/>
    </row>
    <row r="38" spans="1:22" ht="14.25" x14ac:dyDescent="0.2">
      <c r="A38" s="55" t="s">
        <v>396</v>
      </c>
      <c r="B38" s="55"/>
      <c r="C38" s="55"/>
      <c r="D38" s="55"/>
      <c r="E38" s="55"/>
      <c r="F38" s="55"/>
      <c r="G38" s="55"/>
      <c r="H38" s="55"/>
      <c r="I38" s="55"/>
      <c r="J38" s="55"/>
      <c r="K38" s="55"/>
      <c r="L38" s="55"/>
      <c r="M38" s="55"/>
      <c r="N38" s="55"/>
      <c r="O38" s="55"/>
      <c r="P38" s="55"/>
      <c r="Q38" s="55"/>
      <c r="R38" s="55"/>
      <c r="S38" s="55"/>
      <c r="T38" s="55"/>
      <c r="U38" s="55"/>
      <c r="V38" s="55"/>
    </row>
    <row r="39" spans="1:22" ht="14.25" x14ac:dyDescent="0.2">
      <c r="A39" s="494" t="s">
        <v>420</v>
      </c>
      <c r="B39" s="494"/>
      <c r="C39" s="494"/>
      <c r="D39" s="494"/>
      <c r="E39" s="494"/>
      <c r="F39" s="494"/>
      <c r="G39" s="494"/>
      <c r="H39" s="494"/>
      <c r="I39" s="494"/>
      <c r="J39" s="494"/>
      <c r="K39" s="494"/>
      <c r="L39" s="494"/>
      <c r="M39" s="494"/>
      <c r="N39" s="494"/>
      <c r="O39" s="494"/>
      <c r="P39" s="494"/>
      <c r="Q39" s="494"/>
      <c r="R39" s="494"/>
      <c r="S39" s="494"/>
      <c r="T39" s="494"/>
      <c r="U39" s="494"/>
      <c r="V39" s="494"/>
    </row>
  </sheetData>
  <mergeCells count="1">
    <mergeCell ref="A1:V1"/>
  </mergeCells>
  <pageMargins left="0.4" right="0.27" top="0.48" bottom="0.35" header="0.46" footer="0.17"/>
  <pageSetup scale="63" orientation="landscape" horizontalDpi="1200" verticalDpi="1200" r:id="rId1"/>
  <headerFooter alignWithMargins="0">
    <oddHeader>&amp;R&amp;G</oddHeader>
    <oddFooter>&amp;C&amp;13PAGE 21</oddFooter>
  </headerFooter>
  <customProperties>
    <customPr name="layoutContexts" r:id="rId2"/>
    <customPr name="SaveUndoMode"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zoomScaleSheetLayoutView="90" workbookViewId="0">
      <selection activeCell="R2" sqref="R2"/>
    </sheetView>
  </sheetViews>
  <sheetFormatPr defaultRowHeight="18" x14ac:dyDescent="0.35"/>
  <cols>
    <col min="1" max="1" width="0.85546875" style="424" customWidth="1"/>
    <col min="2" max="14" width="10.7109375" style="424" customWidth="1"/>
    <col min="15" max="16384" width="9.140625" style="424"/>
  </cols>
  <sheetData>
    <row r="1" ht="4.5" customHeight="1" x14ac:dyDescent="0.35"/>
  </sheetData>
  <printOptions horizontalCentered="1"/>
  <pageMargins left="0.9" right="0.8" top="0.83" bottom="0.72" header="0.44" footer="0.27"/>
  <pageSetup scale="86" orientation="landscape" horizontalDpi="1200" verticalDpi="1200" r:id="rId1"/>
  <headerFooter>
    <oddHeader>&amp;R&amp;G</oddHeader>
  </headerFooter>
  <customProperties>
    <customPr name="layoutContexts" r:id="rId2"/>
    <customPr name="SaveUndoMode" r:id="rId3"/>
  </customProperties>
  <drawing r:id="rId4"/>
  <legacyDrawingHF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90" zoomScaleNormal="90" zoomScaleSheetLayoutView="90" workbookViewId="0">
      <selection activeCell="Y1" sqref="Y1"/>
    </sheetView>
  </sheetViews>
  <sheetFormatPr defaultRowHeight="12.75" x14ac:dyDescent="0.2"/>
  <cols>
    <col min="1" max="1" width="42.85546875" style="9" customWidth="1"/>
    <col min="2" max="2" width="13.7109375" style="9" customWidth="1"/>
    <col min="3" max="3" width="1.7109375" style="9" customWidth="1"/>
    <col min="4" max="4" width="13.7109375" style="9" customWidth="1"/>
    <col min="5" max="5" width="1.7109375" style="9" customWidth="1"/>
    <col min="6" max="6" width="13.7109375" style="9" customWidth="1"/>
    <col min="7" max="7" width="1.7109375" style="9" customWidth="1"/>
    <col min="8" max="8" width="13.7109375" style="9" customWidth="1"/>
    <col min="9" max="9" width="1.7109375" style="9" customWidth="1"/>
    <col min="10" max="10" width="13.7109375" style="9" customWidth="1"/>
    <col min="11" max="11" width="1.7109375" style="9" customWidth="1"/>
    <col min="12" max="12" width="13.7109375" style="9" customWidth="1"/>
    <col min="13" max="13" width="1.7109375" style="9" customWidth="1"/>
    <col min="14" max="14" width="13.7109375" style="9" customWidth="1"/>
    <col min="15" max="15" width="1.7109375" style="9" customWidth="1"/>
    <col min="16" max="16" width="13.7109375" style="9" customWidth="1"/>
    <col min="17" max="17" width="1.7109375" style="9" customWidth="1"/>
    <col min="18" max="18" width="13.7109375" style="9" customWidth="1"/>
    <col min="19" max="19" width="1.7109375" style="9" customWidth="1"/>
    <col min="20" max="20" width="13.7109375" style="9" customWidth="1"/>
    <col min="21" max="21" width="1.7109375" style="9" customWidth="1"/>
    <col min="22" max="22" width="13.5703125" style="9" customWidth="1"/>
    <col min="23" max="16384" width="9.140625" style="381"/>
  </cols>
  <sheetData>
    <row r="1" spans="1:22" ht="33.75" customHeight="1" x14ac:dyDescent="0.25">
      <c r="A1" s="1385" t="s">
        <v>523</v>
      </c>
      <c r="B1" s="1385"/>
      <c r="C1" s="1385"/>
      <c r="D1" s="1385"/>
      <c r="E1" s="1385"/>
      <c r="F1" s="1385"/>
      <c r="G1" s="1385"/>
      <c r="H1" s="1385"/>
      <c r="I1" s="1385"/>
      <c r="J1" s="1385"/>
      <c r="K1" s="1385"/>
      <c r="L1" s="1385"/>
      <c r="M1" s="1385"/>
      <c r="N1" s="1385"/>
      <c r="O1" s="1385"/>
      <c r="P1" s="1385"/>
      <c r="Q1" s="1385"/>
      <c r="R1" s="1385"/>
      <c r="S1" s="1385"/>
      <c r="T1" s="1385"/>
      <c r="U1" s="1385"/>
      <c r="V1" s="1385"/>
    </row>
    <row r="2" spans="1:22" s="9" customFormat="1" ht="12.75" customHeight="1" x14ac:dyDescent="0.2"/>
    <row r="3" spans="1:22" x14ac:dyDescent="0.2">
      <c r="A3" s="254" t="s">
        <v>417</v>
      </c>
      <c r="B3" s="254"/>
      <c r="C3" s="254"/>
      <c r="D3" s="254"/>
      <c r="E3" s="254"/>
      <c r="F3" s="254"/>
      <c r="G3" s="254"/>
      <c r="H3" s="254"/>
      <c r="I3" s="254"/>
      <c r="J3" s="254"/>
      <c r="K3" s="254"/>
      <c r="L3" s="254"/>
      <c r="M3" s="254"/>
      <c r="N3" s="254"/>
      <c r="O3" s="254"/>
      <c r="P3" s="254"/>
      <c r="Q3" s="254"/>
      <c r="R3" s="254"/>
      <c r="S3" s="254"/>
      <c r="T3" s="254"/>
      <c r="U3" s="254"/>
      <c r="V3" s="254"/>
    </row>
    <row r="4" spans="1:22" s="9" customFormat="1" ht="21" customHeight="1" x14ac:dyDescent="0.2">
      <c r="A4" s="255" t="s">
        <v>184</v>
      </c>
      <c r="B4" s="1197" t="s">
        <v>330</v>
      </c>
      <c r="C4" s="255"/>
      <c r="D4" s="1195">
        <v>2007</v>
      </c>
      <c r="E4" s="255"/>
      <c r="F4" s="1195">
        <v>2008</v>
      </c>
      <c r="G4" s="255"/>
      <c r="H4" s="1195">
        <v>2009</v>
      </c>
      <c r="I4" s="255"/>
      <c r="J4" s="1195">
        <v>2010</v>
      </c>
      <c r="K4" s="255"/>
      <c r="L4" s="1195">
        <v>2011</v>
      </c>
      <c r="M4" s="255"/>
      <c r="N4" s="1195">
        <v>2012</v>
      </c>
      <c r="O4" s="255"/>
      <c r="P4" s="1195">
        <v>2013</v>
      </c>
      <c r="Q4" s="255"/>
      <c r="R4" s="1195">
        <v>2014</v>
      </c>
      <c r="S4" s="255"/>
      <c r="T4" s="1195">
        <v>2015</v>
      </c>
      <c r="U4" s="255"/>
      <c r="V4" s="1195">
        <v>2016</v>
      </c>
    </row>
    <row r="5" spans="1:22" s="13" customFormat="1" ht="15" customHeight="1" x14ac:dyDescent="0.2">
      <c r="A5" s="323" t="s">
        <v>186</v>
      </c>
      <c r="B5" s="1196"/>
      <c r="C5" s="323"/>
      <c r="D5" s="1196"/>
      <c r="E5" s="323"/>
      <c r="F5" s="1196"/>
      <c r="G5" s="323"/>
      <c r="H5" s="1196"/>
      <c r="I5" s="323"/>
      <c r="J5" s="1196"/>
      <c r="K5" s="323"/>
      <c r="L5" s="1196"/>
      <c r="M5" s="323"/>
      <c r="N5" s="1196"/>
      <c r="O5" s="323"/>
      <c r="P5" s="1196"/>
      <c r="Q5" s="323"/>
      <c r="R5" s="1196"/>
      <c r="S5" s="323"/>
      <c r="T5" s="1196"/>
      <c r="U5" s="323"/>
      <c r="V5" s="1196"/>
    </row>
    <row r="6" spans="1:22" s="13" customFormat="1" ht="12.75" customHeight="1" x14ac:dyDescent="0.2">
      <c r="A6" s="323" t="s">
        <v>185</v>
      </c>
      <c r="B6" s="1296">
        <v>39.1</v>
      </c>
      <c r="C6" s="1304"/>
      <c r="D6" s="1296">
        <v>154.80000000000001</v>
      </c>
      <c r="E6" s="1304"/>
      <c r="F6" s="1296">
        <v>444.6</v>
      </c>
      <c r="G6" s="1304"/>
      <c r="H6" s="1296">
        <v>163.30000000000001</v>
      </c>
      <c r="I6" s="1304"/>
      <c r="J6" s="1296">
        <v>297.39999999999998</v>
      </c>
      <c r="K6" s="1304"/>
      <c r="L6" s="1296">
        <v>397</v>
      </c>
      <c r="M6" s="1304"/>
      <c r="N6" s="1296">
        <v>250.3</v>
      </c>
      <c r="O6" s="1304"/>
      <c r="P6" s="1296">
        <v>280</v>
      </c>
      <c r="Q6" s="1304"/>
      <c r="R6" s="1296">
        <v>274.8</v>
      </c>
      <c r="S6" s="1304"/>
      <c r="T6" s="1296">
        <v>276</v>
      </c>
      <c r="U6" s="1304"/>
      <c r="V6" s="1296">
        <v>0</v>
      </c>
    </row>
    <row r="7" spans="1:22" s="13" customFormat="1" ht="12.75" customHeight="1" x14ac:dyDescent="0.2">
      <c r="A7" s="323" t="s">
        <v>170</v>
      </c>
      <c r="B7" s="1296">
        <v>34.700000000000003</v>
      </c>
      <c r="C7" s="1304"/>
      <c r="D7" s="1296">
        <v>131.19999999999999</v>
      </c>
      <c r="E7" s="1304"/>
      <c r="F7" s="1296">
        <v>417.4</v>
      </c>
      <c r="G7" s="1304"/>
      <c r="H7" s="1296">
        <v>107.8</v>
      </c>
      <c r="I7" s="1304"/>
      <c r="J7" s="1296">
        <v>209.4</v>
      </c>
      <c r="K7" s="1304"/>
      <c r="L7" s="1296">
        <v>371.9</v>
      </c>
      <c r="M7" s="1304"/>
      <c r="N7" s="1296">
        <v>350.4</v>
      </c>
      <c r="O7" s="1304"/>
      <c r="P7" s="1296">
        <v>259.8</v>
      </c>
      <c r="Q7" s="1304"/>
      <c r="R7" s="1296">
        <v>226.7</v>
      </c>
      <c r="S7" s="1304"/>
      <c r="T7" s="1296">
        <v>0</v>
      </c>
      <c r="U7" s="1304"/>
      <c r="V7" s="1296">
        <v>0</v>
      </c>
    </row>
    <row r="8" spans="1:22" s="13" customFormat="1" ht="12.75" customHeight="1" x14ac:dyDescent="0.2">
      <c r="A8" s="323" t="s">
        <v>171</v>
      </c>
      <c r="B8" s="1296">
        <v>32</v>
      </c>
      <c r="C8" s="1304"/>
      <c r="D8" s="1296">
        <v>103.5</v>
      </c>
      <c r="E8" s="1304"/>
      <c r="F8" s="1296">
        <v>377.5</v>
      </c>
      <c r="G8" s="1304"/>
      <c r="H8" s="1296">
        <v>73.099999999999994</v>
      </c>
      <c r="I8" s="1304"/>
      <c r="J8" s="1296">
        <v>204.2</v>
      </c>
      <c r="K8" s="1304"/>
      <c r="L8" s="1296">
        <v>447</v>
      </c>
      <c r="M8" s="1304"/>
      <c r="N8" s="1296">
        <v>338.8</v>
      </c>
      <c r="O8" s="1304"/>
      <c r="P8" s="1296">
        <v>224</v>
      </c>
      <c r="Q8" s="1304"/>
      <c r="R8" s="1296">
        <v>0</v>
      </c>
      <c r="S8" s="1304"/>
      <c r="T8" s="1296">
        <v>0</v>
      </c>
      <c r="U8" s="1304"/>
      <c r="V8" s="1296">
        <v>0</v>
      </c>
    </row>
    <row r="9" spans="1:22" s="13" customFormat="1" ht="12.75" customHeight="1" x14ac:dyDescent="0.2">
      <c r="A9" s="323" t="s">
        <v>237</v>
      </c>
      <c r="B9" s="1296">
        <v>27.6</v>
      </c>
      <c r="C9" s="1304"/>
      <c r="D9" s="1296">
        <v>94.8</v>
      </c>
      <c r="E9" s="1304"/>
      <c r="F9" s="1296">
        <v>345.1</v>
      </c>
      <c r="G9" s="1304"/>
      <c r="H9" s="1296">
        <v>66</v>
      </c>
      <c r="I9" s="1304"/>
      <c r="J9" s="1296">
        <v>235.8</v>
      </c>
      <c r="K9" s="1304"/>
      <c r="L9" s="1296">
        <v>450.4</v>
      </c>
      <c r="M9" s="1304"/>
      <c r="N9" s="1296">
        <v>326.89999999999998</v>
      </c>
      <c r="O9" s="1304"/>
      <c r="P9" s="1296">
        <v>0</v>
      </c>
      <c r="Q9" s="1304"/>
      <c r="R9" s="1296">
        <v>0</v>
      </c>
      <c r="S9" s="1304"/>
      <c r="T9" s="1296">
        <v>0</v>
      </c>
      <c r="U9" s="1304"/>
      <c r="V9" s="1296">
        <v>0</v>
      </c>
    </row>
    <row r="10" spans="1:22" s="13" customFormat="1" ht="12.75" customHeight="1" x14ac:dyDescent="0.2">
      <c r="A10" s="323" t="s">
        <v>266</v>
      </c>
      <c r="B10" s="1170">
        <v>27.2</v>
      </c>
      <c r="C10" s="1304"/>
      <c r="D10" s="1170">
        <v>83.5</v>
      </c>
      <c r="E10" s="1304"/>
      <c r="F10" s="1170">
        <v>340.8</v>
      </c>
      <c r="G10" s="1304"/>
      <c r="H10" s="1170">
        <v>89.1</v>
      </c>
      <c r="I10" s="1304"/>
      <c r="J10" s="1170">
        <v>229.4</v>
      </c>
      <c r="K10" s="1304"/>
      <c r="L10" s="1170">
        <v>460</v>
      </c>
      <c r="M10" s="1304"/>
      <c r="N10" s="1170">
        <v>0</v>
      </c>
      <c r="O10" s="1304"/>
      <c r="P10" s="1170">
        <v>0</v>
      </c>
      <c r="Q10" s="1304"/>
      <c r="R10" s="1170">
        <v>0</v>
      </c>
      <c r="S10" s="1304"/>
      <c r="T10" s="1170">
        <v>0</v>
      </c>
      <c r="U10" s="1304"/>
      <c r="V10" s="1170">
        <v>0</v>
      </c>
    </row>
    <row r="11" spans="1:22" s="13" customFormat="1" ht="12.75" customHeight="1" x14ac:dyDescent="0.2">
      <c r="A11" s="323" t="s">
        <v>293</v>
      </c>
      <c r="B11" s="1170">
        <v>24.4</v>
      </c>
      <c r="C11" s="1304"/>
      <c r="D11" s="1170">
        <v>81</v>
      </c>
      <c r="E11" s="1304"/>
      <c r="F11" s="1170">
        <v>355.6</v>
      </c>
      <c r="G11" s="1304"/>
      <c r="H11" s="1170">
        <v>81.7</v>
      </c>
      <c r="I11" s="1304"/>
      <c r="J11" s="1170">
        <v>231.4</v>
      </c>
      <c r="K11" s="1304"/>
      <c r="L11" s="1170">
        <v>0</v>
      </c>
      <c r="M11" s="1304"/>
      <c r="N11" s="1170">
        <v>0</v>
      </c>
      <c r="O11" s="1304"/>
      <c r="P11" s="1170">
        <v>0</v>
      </c>
      <c r="Q11" s="1304"/>
      <c r="R11" s="1170">
        <v>0</v>
      </c>
      <c r="S11" s="1304"/>
      <c r="T11" s="1170">
        <v>0</v>
      </c>
      <c r="U11" s="1304"/>
      <c r="V11" s="1170">
        <v>0</v>
      </c>
    </row>
    <row r="12" spans="1:22" s="13" customFormat="1" ht="12.75" customHeight="1" x14ac:dyDescent="0.2">
      <c r="A12" s="323" t="s">
        <v>296</v>
      </c>
      <c r="B12" s="1170">
        <v>24</v>
      </c>
      <c r="C12" s="1304"/>
      <c r="D12" s="1170">
        <v>87.6</v>
      </c>
      <c r="E12" s="1304"/>
      <c r="F12" s="1170">
        <v>350.9</v>
      </c>
      <c r="G12" s="1304"/>
      <c r="H12" s="1170">
        <v>72.900000000000006</v>
      </c>
      <c r="I12" s="1304"/>
      <c r="J12" s="1170">
        <v>0</v>
      </c>
      <c r="K12" s="1304"/>
      <c r="L12" s="1170">
        <v>0</v>
      </c>
      <c r="M12" s="1304"/>
      <c r="N12" s="1170">
        <v>0</v>
      </c>
      <c r="O12" s="1304"/>
      <c r="P12" s="1170">
        <v>0</v>
      </c>
      <c r="Q12" s="1304"/>
      <c r="R12" s="1170">
        <v>0</v>
      </c>
      <c r="S12" s="1304"/>
      <c r="T12" s="1170">
        <v>0</v>
      </c>
      <c r="U12" s="1304"/>
      <c r="V12" s="1170">
        <v>0</v>
      </c>
    </row>
    <row r="13" spans="1:22" s="13" customFormat="1" ht="12.75" customHeight="1" x14ac:dyDescent="0.2">
      <c r="A13" s="323" t="s">
        <v>355</v>
      </c>
      <c r="B13" s="1170">
        <v>60.6</v>
      </c>
      <c r="C13" s="1304"/>
      <c r="D13" s="1170">
        <v>87.8</v>
      </c>
      <c r="E13" s="1304"/>
      <c r="F13" s="1170">
        <v>353.6</v>
      </c>
      <c r="G13" s="1304"/>
      <c r="H13" s="1170">
        <v>0</v>
      </c>
      <c r="I13" s="1304"/>
      <c r="J13" s="1170">
        <v>0</v>
      </c>
      <c r="K13" s="1304"/>
      <c r="L13" s="1170">
        <v>0</v>
      </c>
      <c r="M13" s="1304"/>
      <c r="N13" s="1170">
        <v>0</v>
      </c>
      <c r="O13" s="1304"/>
      <c r="P13" s="1170">
        <v>0</v>
      </c>
      <c r="Q13" s="1304"/>
      <c r="R13" s="1170">
        <v>0</v>
      </c>
      <c r="S13" s="1304"/>
      <c r="T13" s="1170">
        <v>0</v>
      </c>
      <c r="U13" s="1304"/>
      <c r="V13" s="1170">
        <v>0</v>
      </c>
    </row>
    <row r="14" spans="1:22" s="13" customFormat="1" ht="12.75" customHeight="1" x14ac:dyDescent="0.2">
      <c r="A14" s="323" t="s">
        <v>399</v>
      </c>
      <c r="B14" s="1170">
        <v>58.6</v>
      </c>
      <c r="C14" s="1304"/>
      <c r="D14" s="1170">
        <v>86.6</v>
      </c>
      <c r="E14" s="1304"/>
      <c r="F14" s="1170">
        <v>0</v>
      </c>
      <c r="G14" s="1304"/>
      <c r="H14" s="1170">
        <v>0</v>
      </c>
      <c r="I14" s="1304"/>
      <c r="J14" s="1170">
        <v>0</v>
      </c>
      <c r="K14" s="1304"/>
      <c r="L14" s="1170">
        <v>0</v>
      </c>
      <c r="M14" s="1304"/>
      <c r="N14" s="1170">
        <v>0</v>
      </c>
      <c r="O14" s="1304"/>
      <c r="P14" s="1170">
        <v>0</v>
      </c>
      <c r="Q14" s="1304"/>
      <c r="R14" s="1170">
        <v>0</v>
      </c>
      <c r="S14" s="1304"/>
      <c r="T14" s="1170">
        <v>0</v>
      </c>
      <c r="U14" s="1304"/>
      <c r="V14" s="1170">
        <v>0</v>
      </c>
    </row>
    <row r="15" spans="1:22" s="13" customFormat="1" ht="12.75" customHeight="1" x14ac:dyDescent="0.2">
      <c r="A15" s="323" t="s">
        <v>467</v>
      </c>
      <c r="B15" s="1297">
        <v>56.5</v>
      </c>
      <c r="C15" s="1304"/>
      <c r="D15" s="1297">
        <v>0</v>
      </c>
      <c r="E15" s="1304"/>
      <c r="F15" s="1297">
        <v>0</v>
      </c>
      <c r="G15" s="1304"/>
      <c r="H15" s="1297">
        <v>0</v>
      </c>
      <c r="I15" s="1304"/>
      <c r="J15" s="1297">
        <v>0</v>
      </c>
      <c r="K15" s="1304"/>
      <c r="L15" s="1297">
        <v>0</v>
      </c>
      <c r="M15" s="1304"/>
      <c r="N15" s="1297">
        <v>0</v>
      </c>
      <c r="O15" s="1304"/>
      <c r="P15" s="1297">
        <v>0</v>
      </c>
      <c r="Q15" s="1304"/>
      <c r="R15" s="1297">
        <v>0</v>
      </c>
      <c r="S15" s="1304"/>
      <c r="T15" s="1297">
        <v>0</v>
      </c>
      <c r="U15" s="1304"/>
      <c r="V15" s="1297">
        <v>0</v>
      </c>
    </row>
    <row r="16" spans="1:22" s="13" customFormat="1" ht="13.5" customHeight="1" x14ac:dyDescent="0.2">
      <c r="A16" s="323" t="s">
        <v>455</v>
      </c>
      <c r="B16" s="1298">
        <v>56.5</v>
      </c>
      <c r="C16" s="1304"/>
      <c r="D16" s="1298">
        <v>86.6</v>
      </c>
      <c r="E16" s="1304"/>
      <c r="F16" s="1298">
        <v>353.6</v>
      </c>
      <c r="G16" s="1304"/>
      <c r="H16" s="1298">
        <v>72.900000000000006</v>
      </c>
      <c r="I16" s="1304"/>
      <c r="J16" s="1298">
        <v>231.4</v>
      </c>
      <c r="K16" s="1304"/>
      <c r="L16" s="1298">
        <v>460</v>
      </c>
      <c r="M16" s="1304"/>
      <c r="N16" s="1298">
        <v>326.89999999999998</v>
      </c>
      <c r="O16" s="1304"/>
      <c r="P16" s="1298">
        <v>224</v>
      </c>
      <c r="Q16" s="1304"/>
      <c r="R16" s="1298">
        <v>226.7</v>
      </c>
      <c r="S16" s="1304"/>
      <c r="T16" s="1298">
        <v>276</v>
      </c>
      <c r="U16" s="1304"/>
      <c r="V16" s="1298">
        <v>0</v>
      </c>
    </row>
    <row r="17" spans="1:23" s="13" customFormat="1" ht="12.75" customHeight="1" x14ac:dyDescent="0.2">
      <c r="A17" s="323"/>
      <c r="B17" s="1299"/>
      <c r="C17" s="1304"/>
      <c r="D17" s="1299"/>
      <c r="E17" s="1304"/>
      <c r="F17" s="1299"/>
      <c r="G17" s="1304"/>
      <c r="H17" s="1299"/>
      <c r="I17" s="1304"/>
      <c r="J17" s="1299"/>
      <c r="K17" s="1304"/>
      <c r="L17" s="1299"/>
      <c r="M17" s="1304"/>
      <c r="N17" s="1299"/>
      <c r="O17" s="1304"/>
      <c r="P17" s="1299"/>
      <c r="Q17" s="1304"/>
      <c r="R17" s="1299"/>
      <c r="S17" s="1304"/>
      <c r="T17" s="1299"/>
      <c r="U17" s="1304"/>
      <c r="V17" s="1299"/>
    </row>
    <row r="18" spans="1:23" s="13" customFormat="1" ht="13.5" customHeight="1" x14ac:dyDescent="0.2">
      <c r="A18" s="323" t="s">
        <v>553</v>
      </c>
      <c r="B18" s="1298">
        <v>55.1</v>
      </c>
      <c r="C18" s="1300"/>
      <c r="D18" s="1298">
        <v>87.3</v>
      </c>
      <c r="E18" s="1300"/>
      <c r="F18" s="1298">
        <v>352.5</v>
      </c>
      <c r="G18" s="1300"/>
      <c r="H18" s="1298">
        <v>90.8</v>
      </c>
      <c r="I18" s="1300"/>
      <c r="J18" s="1298">
        <v>229.8</v>
      </c>
      <c r="K18" s="1300"/>
      <c r="L18" s="1298">
        <v>450.7</v>
      </c>
      <c r="M18" s="1300"/>
      <c r="N18" s="1298">
        <v>313.3</v>
      </c>
      <c r="O18" s="1300"/>
      <c r="P18" s="1298">
        <v>224.4</v>
      </c>
      <c r="Q18" s="1300"/>
      <c r="R18" s="1298">
        <v>206</v>
      </c>
      <c r="S18" s="1300"/>
      <c r="T18" s="1298">
        <v>214.6</v>
      </c>
      <c r="U18" s="1300"/>
      <c r="V18" s="1298">
        <v>298.5</v>
      </c>
    </row>
    <row r="19" spans="1:23" s="13" customFormat="1" ht="6" customHeight="1" x14ac:dyDescent="0.2">
      <c r="A19" s="323"/>
      <c r="B19" s="1300"/>
      <c r="C19" s="1304"/>
      <c r="D19" s="1300"/>
      <c r="E19" s="1304"/>
      <c r="F19" s="1300"/>
      <c r="G19" s="1304"/>
      <c r="H19" s="1300"/>
      <c r="I19" s="1304"/>
      <c r="J19" s="1300"/>
      <c r="K19" s="1304"/>
      <c r="L19" s="1300"/>
      <c r="M19" s="1304"/>
      <c r="N19" s="1300"/>
      <c r="O19" s="1304"/>
      <c r="P19" s="1300"/>
      <c r="Q19" s="1304"/>
      <c r="R19" s="1300"/>
      <c r="S19" s="1304"/>
      <c r="T19" s="1300"/>
      <c r="U19" s="1304"/>
      <c r="V19" s="1300"/>
    </row>
    <row r="20" spans="1:23" s="9" customFormat="1" ht="13.5" customHeight="1" x14ac:dyDescent="0.2">
      <c r="A20" s="323" t="s">
        <v>172</v>
      </c>
      <c r="B20" s="1301">
        <v>-31.1</v>
      </c>
      <c r="C20" s="1304"/>
      <c r="D20" s="1301">
        <v>-81.599999999999994</v>
      </c>
      <c r="E20" s="1304"/>
      <c r="F20" s="1301">
        <v>-340.7</v>
      </c>
      <c r="G20" s="1304"/>
      <c r="H20" s="1301">
        <v>-60.8</v>
      </c>
      <c r="I20" s="1304"/>
      <c r="J20" s="1324">
        <v>-211</v>
      </c>
      <c r="K20" s="1304"/>
      <c r="L20" s="1324">
        <v>-349</v>
      </c>
      <c r="M20" s="1304"/>
      <c r="N20" s="1325">
        <v>-257.5</v>
      </c>
      <c r="O20" s="1304"/>
      <c r="P20" s="1324">
        <v>-185.1</v>
      </c>
      <c r="Q20" s="1304"/>
      <c r="R20" s="1324">
        <v>-158.6</v>
      </c>
      <c r="S20" s="1304"/>
      <c r="T20" s="1324">
        <v>-107.6</v>
      </c>
      <c r="U20" s="1304"/>
      <c r="V20" s="1325">
        <v>-60.2</v>
      </c>
    </row>
    <row r="21" spans="1:23" s="374" customFormat="1" ht="18" customHeight="1" thickBot="1" x14ac:dyDescent="0.25">
      <c r="A21" s="275" t="s">
        <v>173</v>
      </c>
      <c r="B21" s="1326">
        <v>24</v>
      </c>
      <c r="C21" s="1314"/>
      <c r="D21" s="1302">
        <v>5.7</v>
      </c>
      <c r="E21" s="1314"/>
      <c r="F21" s="1302">
        <v>11.8</v>
      </c>
      <c r="G21" s="1314"/>
      <c r="H21" s="1326">
        <v>30</v>
      </c>
      <c r="I21" s="1314"/>
      <c r="J21" s="1302">
        <v>18.8</v>
      </c>
      <c r="K21" s="1314"/>
      <c r="L21" s="1302">
        <v>101.7</v>
      </c>
      <c r="M21" s="1314"/>
      <c r="N21" s="1302">
        <v>55.8</v>
      </c>
      <c r="O21" s="1314"/>
      <c r="P21" s="1302">
        <v>39.299999999999997</v>
      </c>
      <c r="Q21" s="1314"/>
      <c r="R21" s="1326">
        <v>47.4</v>
      </c>
      <c r="S21" s="1314"/>
      <c r="T21" s="1326">
        <v>107</v>
      </c>
      <c r="U21" s="1314"/>
      <c r="V21" s="1326">
        <v>238.3</v>
      </c>
      <c r="W21" s="1294"/>
    </row>
    <row r="22" spans="1:23" ht="6.75" customHeight="1" x14ac:dyDescent="0.2">
      <c r="A22" s="323"/>
      <c r="B22" s="1306"/>
      <c r="C22" s="1304"/>
      <c r="D22" s="1306"/>
      <c r="E22" s="1304"/>
      <c r="F22" s="1306"/>
      <c r="G22" s="1304"/>
      <c r="H22" s="1306"/>
      <c r="I22" s="1304"/>
      <c r="J22" s="1306"/>
      <c r="K22" s="1304"/>
      <c r="L22" s="1307"/>
      <c r="M22" s="1304"/>
      <c r="N22" s="1307"/>
      <c r="O22" s="1304"/>
      <c r="P22" s="1307"/>
      <c r="Q22" s="1304"/>
      <c r="R22" s="1307"/>
      <c r="S22" s="1304"/>
      <c r="T22" s="1307"/>
      <c r="U22" s="1304"/>
      <c r="V22" s="1307"/>
    </row>
    <row r="23" spans="1:23" ht="13.5" x14ac:dyDescent="0.2">
      <c r="A23" s="524" t="s">
        <v>256</v>
      </c>
      <c r="B23" s="1319"/>
      <c r="C23" s="1320"/>
      <c r="D23" s="1319"/>
      <c r="E23" s="1320"/>
      <c r="F23" s="1319"/>
      <c r="G23" s="1320"/>
      <c r="H23" s="1319"/>
      <c r="I23" s="1320"/>
      <c r="J23" s="1319"/>
      <c r="K23" s="1320"/>
      <c r="L23" s="1319"/>
      <c r="M23" s="1320"/>
      <c r="N23" s="1319"/>
      <c r="O23" s="1304"/>
      <c r="P23" s="1186">
        <v>0.23400000000000001</v>
      </c>
      <c r="Q23" s="1304"/>
      <c r="R23" s="1186">
        <v>0.23699999999999999</v>
      </c>
      <c r="S23" s="1304"/>
      <c r="T23" s="1186">
        <v>0.29799999999999999</v>
      </c>
      <c r="U23" s="1304"/>
      <c r="V23" s="1186">
        <v>0.45300000000000001</v>
      </c>
    </row>
    <row r="24" spans="1:23" x14ac:dyDescent="0.2">
      <c r="A24" s="323"/>
      <c r="B24" s="716"/>
      <c r="C24" s="323"/>
      <c r="D24" s="716"/>
      <c r="E24" s="323"/>
      <c r="F24" s="716"/>
      <c r="G24" s="323"/>
      <c r="H24" s="716"/>
      <c r="I24" s="323"/>
      <c r="J24" s="716"/>
      <c r="K24" s="323"/>
      <c r="L24" s="718"/>
      <c r="M24" s="323"/>
      <c r="N24" s="718"/>
      <c r="O24" s="323"/>
      <c r="P24" s="718"/>
      <c r="Q24" s="323"/>
      <c r="R24" s="718"/>
      <c r="S24" s="323"/>
      <c r="T24" s="718"/>
      <c r="U24" s="323"/>
      <c r="V24" s="718"/>
    </row>
    <row r="25" spans="1:23" x14ac:dyDescent="0.2">
      <c r="A25" s="254" t="s">
        <v>418</v>
      </c>
      <c r="B25" s="716"/>
      <c r="C25" s="254"/>
      <c r="D25" s="716"/>
      <c r="E25" s="254"/>
      <c r="F25" s="716"/>
      <c r="G25" s="254"/>
      <c r="H25" s="716"/>
      <c r="I25" s="254"/>
      <c r="J25" s="716"/>
      <c r="K25" s="254"/>
      <c r="L25" s="716"/>
      <c r="M25" s="254"/>
      <c r="N25" s="716"/>
      <c r="O25" s="254"/>
      <c r="P25" s="716"/>
      <c r="Q25" s="254"/>
      <c r="R25" s="716"/>
      <c r="S25" s="254"/>
      <c r="T25" s="716"/>
      <c r="U25" s="254"/>
      <c r="V25" s="718"/>
    </row>
    <row r="26" spans="1:23" s="9" customFormat="1" ht="21" customHeight="1" x14ac:dyDescent="0.2">
      <c r="A26" s="255" t="s">
        <v>184</v>
      </c>
      <c r="B26" s="1197" t="s">
        <v>330</v>
      </c>
      <c r="C26" s="255"/>
      <c r="D26" s="1195">
        <v>2007</v>
      </c>
      <c r="E26" s="255"/>
      <c r="F26" s="1195">
        <v>2008</v>
      </c>
      <c r="G26" s="255"/>
      <c r="H26" s="1195">
        <v>2009</v>
      </c>
      <c r="I26" s="255"/>
      <c r="J26" s="1195">
        <v>2010</v>
      </c>
      <c r="K26" s="255"/>
      <c r="L26" s="1195">
        <v>2011</v>
      </c>
      <c r="M26" s="255"/>
      <c r="N26" s="1195">
        <v>2012</v>
      </c>
      <c r="O26" s="255"/>
      <c r="P26" s="1195">
        <v>2013</v>
      </c>
      <c r="Q26" s="255"/>
      <c r="R26" s="1195">
        <v>2014</v>
      </c>
      <c r="S26" s="255"/>
      <c r="T26" s="1195">
        <v>2015</v>
      </c>
      <c r="U26" s="255"/>
      <c r="V26" s="1198">
        <v>2016</v>
      </c>
    </row>
    <row r="27" spans="1:23" ht="15" customHeight="1" x14ac:dyDescent="0.2">
      <c r="A27" s="323" t="s">
        <v>186</v>
      </c>
      <c r="B27" s="1196"/>
      <c r="C27" s="323"/>
      <c r="D27" s="1196"/>
      <c r="E27" s="323"/>
      <c r="F27" s="1196"/>
      <c r="G27" s="323"/>
      <c r="H27" s="1196"/>
      <c r="I27" s="323"/>
      <c r="J27" s="1196"/>
      <c r="K27" s="323"/>
      <c r="L27" s="1196"/>
      <c r="M27" s="323"/>
      <c r="N27" s="1196"/>
      <c r="O27" s="323"/>
      <c r="P27" s="1196"/>
      <c r="Q27" s="323"/>
      <c r="R27" s="1196"/>
      <c r="S27" s="323"/>
      <c r="T27" s="1196"/>
      <c r="U27" s="323"/>
      <c r="V27" s="1196"/>
    </row>
    <row r="28" spans="1:23" ht="12.75" customHeight="1" x14ac:dyDescent="0.2">
      <c r="A28" s="323" t="s">
        <v>185</v>
      </c>
      <c r="B28" s="1296">
        <v>39.1</v>
      </c>
      <c r="C28" s="1304"/>
      <c r="D28" s="1296">
        <v>151.19999999999999</v>
      </c>
      <c r="E28" s="1304"/>
      <c r="F28" s="1296">
        <v>403.9</v>
      </c>
      <c r="G28" s="1304"/>
      <c r="H28" s="1296">
        <v>161.69999999999999</v>
      </c>
      <c r="I28" s="1304"/>
      <c r="J28" s="1296">
        <v>263.60000000000002</v>
      </c>
      <c r="K28" s="1304"/>
      <c r="L28" s="1296">
        <v>340.8</v>
      </c>
      <c r="M28" s="1304"/>
      <c r="N28" s="1296">
        <v>201.4</v>
      </c>
      <c r="O28" s="1304"/>
      <c r="P28" s="1170">
        <v>270.10000000000002</v>
      </c>
      <c r="Q28" s="1304"/>
      <c r="R28" s="1296">
        <v>257</v>
      </c>
      <c r="S28" s="1304"/>
      <c r="T28" s="1296">
        <v>260.7</v>
      </c>
      <c r="U28" s="1304"/>
      <c r="V28" s="1327">
        <v>0</v>
      </c>
    </row>
    <row r="29" spans="1:23" ht="12.75" customHeight="1" x14ac:dyDescent="0.2">
      <c r="A29" s="323" t="s">
        <v>170</v>
      </c>
      <c r="B29" s="1296">
        <v>34.700000000000003</v>
      </c>
      <c r="C29" s="1304"/>
      <c r="D29" s="1296">
        <v>125</v>
      </c>
      <c r="E29" s="1304"/>
      <c r="F29" s="1296">
        <v>370.3</v>
      </c>
      <c r="G29" s="1304"/>
      <c r="H29" s="1296">
        <v>106.5</v>
      </c>
      <c r="I29" s="1304"/>
      <c r="J29" s="1296">
        <v>185.8</v>
      </c>
      <c r="K29" s="1304"/>
      <c r="L29" s="1296">
        <v>319.3</v>
      </c>
      <c r="M29" s="1304"/>
      <c r="N29" s="1170">
        <v>228.6</v>
      </c>
      <c r="O29" s="1304"/>
      <c r="P29" s="1296">
        <v>250.9</v>
      </c>
      <c r="Q29" s="1304"/>
      <c r="R29" s="1296">
        <v>212.6</v>
      </c>
      <c r="S29" s="1304"/>
      <c r="T29" s="1296">
        <v>0</v>
      </c>
      <c r="U29" s="1304"/>
      <c r="V29" s="1327">
        <v>0</v>
      </c>
    </row>
    <row r="30" spans="1:23" ht="12.75" customHeight="1" x14ac:dyDescent="0.2">
      <c r="A30" s="323" t="s">
        <v>171</v>
      </c>
      <c r="B30" s="1296">
        <v>32</v>
      </c>
      <c r="C30" s="1304"/>
      <c r="D30" s="1296">
        <v>99.5</v>
      </c>
      <c r="E30" s="1304"/>
      <c r="F30" s="1296">
        <v>334.4</v>
      </c>
      <c r="G30" s="1304"/>
      <c r="H30" s="1296">
        <v>72.400000000000006</v>
      </c>
      <c r="I30" s="1304"/>
      <c r="J30" s="1296">
        <v>180.1</v>
      </c>
      <c r="K30" s="1304"/>
      <c r="L30" s="1170">
        <v>354.6</v>
      </c>
      <c r="M30" s="1304"/>
      <c r="N30" s="1296">
        <v>216.8</v>
      </c>
      <c r="O30" s="1304"/>
      <c r="P30" s="1296">
        <v>215.2</v>
      </c>
      <c r="Q30" s="1304"/>
      <c r="R30" s="1296">
        <v>0</v>
      </c>
      <c r="S30" s="1304"/>
      <c r="T30" s="1296">
        <v>0</v>
      </c>
      <c r="U30" s="1304"/>
      <c r="V30" s="1327">
        <v>0</v>
      </c>
    </row>
    <row r="31" spans="1:23" ht="12.75" customHeight="1" x14ac:dyDescent="0.2">
      <c r="A31" s="323" t="s">
        <v>237</v>
      </c>
      <c r="B31" s="1296">
        <v>27.6</v>
      </c>
      <c r="C31" s="1304"/>
      <c r="D31" s="1296">
        <v>91.3</v>
      </c>
      <c r="E31" s="1304"/>
      <c r="F31" s="1296">
        <v>304.2</v>
      </c>
      <c r="G31" s="1304"/>
      <c r="H31" s="1296">
        <v>65.3</v>
      </c>
      <c r="I31" s="1304"/>
      <c r="J31" s="1170">
        <v>202.3</v>
      </c>
      <c r="K31" s="1304"/>
      <c r="L31" s="1296">
        <v>361.5</v>
      </c>
      <c r="M31" s="1304"/>
      <c r="N31" s="1296">
        <v>205.7</v>
      </c>
      <c r="O31" s="1304"/>
      <c r="P31" s="1296">
        <v>0</v>
      </c>
      <c r="Q31" s="1304"/>
      <c r="R31" s="1296">
        <v>0</v>
      </c>
      <c r="S31" s="1304"/>
      <c r="T31" s="1296">
        <v>0</v>
      </c>
      <c r="U31" s="1304"/>
      <c r="V31" s="1327">
        <v>0</v>
      </c>
    </row>
    <row r="32" spans="1:23" ht="12.75" customHeight="1" x14ac:dyDescent="0.2">
      <c r="A32" s="323" t="s">
        <v>266</v>
      </c>
      <c r="B32" s="1170">
        <v>27.2</v>
      </c>
      <c r="C32" s="1304"/>
      <c r="D32" s="1170">
        <v>80.2</v>
      </c>
      <c r="E32" s="1304"/>
      <c r="F32" s="1170">
        <v>302.7</v>
      </c>
      <c r="G32" s="1304"/>
      <c r="H32" s="1170">
        <v>79.099999999999994</v>
      </c>
      <c r="I32" s="1304"/>
      <c r="J32" s="1170">
        <v>195</v>
      </c>
      <c r="K32" s="1304"/>
      <c r="L32" s="1170">
        <v>356.7</v>
      </c>
      <c r="M32" s="1304"/>
      <c r="N32" s="1170">
        <v>0</v>
      </c>
      <c r="O32" s="1304"/>
      <c r="P32" s="1170">
        <v>0</v>
      </c>
      <c r="Q32" s="1304"/>
      <c r="R32" s="1170">
        <v>0</v>
      </c>
      <c r="S32" s="1304"/>
      <c r="T32" s="1170">
        <v>0</v>
      </c>
      <c r="U32" s="1304"/>
      <c r="V32" s="1172">
        <v>0</v>
      </c>
    </row>
    <row r="33" spans="1:23" ht="12.75" customHeight="1" x14ac:dyDescent="0.2">
      <c r="A33" s="323" t="s">
        <v>293</v>
      </c>
      <c r="B33" s="1170">
        <v>24.4</v>
      </c>
      <c r="C33" s="1304"/>
      <c r="D33" s="1170">
        <v>77.900000000000006</v>
      </c>
      <c r="E33" s="1304"/>
      <c r="F33" s="1170">
        <v>314.89999999999998</v>
      </c>
      <c r="G33" s="1304"/>
      <c r="H33" s="1170">
        <v>74.7</v>
      </c>
      <c r="I33" s="1304"/>
      <c r="J33" s="1170">
        <v>196.8</v>
      </c>
      <c r="K33" s="1304"/>
      <c r="L33" s="1170">
        <v>0</v>
      </c>
      <c r="M33" s="1304"/>
      <c r="N33" s="1170">
        <v>0</v>
      </c>
      <c r="O33" s="1304"/>
      <c r="P33" s="1170">
        <v>0</v>
      </c>
      <c r="Q33" s="1304"/>
      <c r="R33" s="1170">
        <v>0</v>
      </c>
      <c r="S33" s="1304"/>
      <c r="T33" s="1170">
        <v>0</v>
      </c>
      <c r="U33" s="1304"/>
      <c r="V33" s="1172">
        <v>0</v>
      </c>
    </row>
    <row r="34" spans="1:23" ht="12.75" customHeight="1" x14ac:dyDescent="0.2">
      <c r="A34" s="323" t="s">
        <v>296</v>
      </c>
      <c r="B34" s="1170">
        <v>24</v>
      </c>
      <c r="C34" s="1304"/>
      <c r="D34" s="1170">
        <v>83.6</v>
      </c>
      <c r="E34" s="1304"/>
      <c r="F34" s="1170">
        <v>311.10000000000002</v>
      </c>
      <c r="G34" s="1304"/>
      <c r="H34" s="1170">
        <v>70.400000000000006</v>
      </c>
      <c r="I34" s="1304"/>
      <c r="J34" s="1170">
        <v>0</v>
      </c>
      <c r="K34" s="1304"/>
      <c r="L34" s="1170">
        <v>0</v>
      </c>
      <c r="M34" s="1304"/>
      <c r="N34" s="1170">
        <v>0</v>
      </c>
      <c r="O34" s="1304"/>
      <c r="P34" s="1170">
        <v>0</v>
      </c>
      <c r="Q34" s="1304"/>
      <c r="R34" s="1170">
        <v>0</v>
      </c>
      <c r="S34" s="1304"/>
      <c r="T34" s="1170">
        <v>0</v>
      </c>
      <c r="U34" s="1304"/>
      <c r="V34" s="1172">
        <v>0</v>
      </c>
    </row>
    <row r="35" spans="1:23" ht="12.75" customHeight="1" x14ac:dyDescent="0.2">
      <c r="A35" s="323" t="s">
        <v>355</v>
      </c>
      <c r="B35" s="1170">
        <v>35.5</v>
      </c>
      <c r="C35" s="1304"/>
      <c r="D35" s="1170">
        <v>83.7</v>
      </c>
      <c r="E35" s="1304"/>
      <c r="F35" s="1170">
        <v>313.2</v>
      </c>
      <c r="G35" s="1304"/>
      <c r="H35" s="1170">
        <v>0</v>
      </c>
      <c r="I35" s="1304"/>
      <c r="J35" s="1170">
        <v>0</v>
      </c>
      <c r="K35" s="1304"/>
      <c r="L35" s="1170">
        <v>0</v>
      </c>
      <c r="M35" s="1304"/>
      <c r="N35" s="1170">
        <v>0</v>
      </c>
      <c r="O35" s="1304"/>
      <c r="P35" s="1170">
        <v>0</v>
      </c>
      <c r="Q35" s="1304"/>
      <c r="R35" s="1170">
        <v>0</v>
      </c>
      <c r="S35" s="1304"/>
      <c r="T35" s="1170">
        <v>0</v>
      </c>
      <c r="U35" s="1304"/>
      <c r="V35" s="1172">
        <v>0</v>
      </c>
    </row>
    <row r="36" spans="1:23" ht="12.75" customHeight="1" x14ac:dyDescent="0.2">
      <c r="A36" s="323" t="s">
        <v>399</v>
      </c>
      <c r="B36" s="1170">
        <v>33.5</v>
      </c>
      <c r="C36" s="1304"/>
      <c r="D36" s="1170">
        <v>82.5</v>
      </c>
      <c r="E36" s="1304"/>
      <c r="F36" s="1170">
        <v>0</v>
      </c>
      <c r="G36" s="1304"/>
      <c r="H36" s="1170">
        <v>0</v>
      </c>
      <c r="I36" s="1304"/>
      <c r="J36" s="1170">
        <v>0</v>
      </c>
      <c r="K36" s="1304"/>
      <c r="L36" s="1170">
        <v>0</v>
      </c>
      <c r="M36" s="1304"/>
      <c r="N36" s="1170">
        <v>0</v>
      </c>
      <c r="O36" s="1304"/>
      <c r="P36" s="1170">
        <v>0</v>
      </c>
      <c r="Q36" s="1304"/>
      <c r="R36" s="1170">
        <v>0</v>
      </c>
      <c r="S36" s="1304"/>
      <c r="T36" s="1170">
        <v>0</v>
      </c>
      <c r="U36" s="1304"/>
      <c r="V36" s="1172">
        <v>0</v>
      </c>
    </row>
    <row r="37" spans="1:23" ht="12.75" customHeight="1" x14ac:dyDescent="0.2">
      <c r="A37" s="323" t="s">
        <v>467</v>
      </c>
      <c r="B37" s="1297">
        <v>31.8</v>
      </c>
      <c r="C37" s="1304"/>
      <c r="D37" s="1297">
        <v>0</v>
      </c>
      <c r="E37" s="1304"/>
      <c r="F37" s="1297">
        <v>0</v>
      </c>
      <c r="G37" s="1304"/>
      <c r="H37" s="1297">
        <v>0</v>
      </c>
      <c r="I37" s="1304"/>
      <c r="J37" s="1297">
        <v>0</v>
      </c>
      <c r="K37" s="1304"/>
      <c r="L37" s="1297">
        <v>0</v>
      </c>
      <c r="M37" s="1304"/>
      <c r="N37" s="1297">
        <v>0</v>
      </c>
      <c r="O37" s="1304"/>
      <c r="P37" s="1297">
        <v>0</v>
      </c>
      <c r="Q37" s="1304"/>
      <c r="R37" s="1297">
        <v>0</v>
      </c>
      <c r="S37" s="1304"/>
      <c r="T37" s="1297">
        <v>0</v>
      </c>
      <c r="U37" s="1304"/>
      <c r="V37" s="1301">
        <v>0</v>
      </c>
    </row>
    <row r="38" spans="1:23" s="13" customFormat="1" ht="13.5" customHeight="1" x14ac:dyDescent="0.2">
      <c r="A38" s="323" t="s">
        <v>455</v>
      </c>
      <c r="B38" s="1298">
        <v>31.8</v>
      </c>
      <c r="C38" s="1304"/>
      <c r="D38" s="1298">
        <v>82.5</v>
      </c>
      <c r="E38" s="1304"/>
      <c r="F38" s="1298">
        <v>313.2</v>
      </c>
      <c r="G38" s="1304"/>
      <c r="H38" s="1298">
        <v>70.400000000000006</v>
      </c>
      <c r="I38" s="1304"/>
      <c r="J38" s="1298">
        <v>196.8</v>
      </c>
      <c r="K38" s="1304"/>
      <c r="L38" s="1298">
        <v>356.7</v>
      </c>
      <c r="M38" s="1304"/>
      <c r="N38" s="1298">
        <v>205.7</v>
      </c>
      <c r="O38" s="1304"/>
      <c r="P38" s="1298">
        <v>215.2</v>
      </c>
      <c r="Q38" s="1304"/>
      <c r="R38" s="1298">
        <v>212.6</v>
      </c>
      <c r="S38" s="1304"/>
      <c r="T38" s="1298">
        <v>260.7</v>
      </c>
      <c r="U38" s="1304"/>
      <c r="V38" s="1298">
        <v>0</v>
      </c>
    </row>
    <row r="39" spans="1:23" s="13" customFormat="1" ht="12.75" customHeight="1" x14ac:dyDescent="0.2">
      <c r="A39" s="323"/>
      <c r="B39" s="1313"/>
      <c r="C39" s="1304"/>
      <c r="D39" s="1313"/>
      <c r="E39" s="1304"/>
      <c r="F39" s="1313"/>
      <c r="G39" s="1304"/>
      <c r="H39" s="1313"/>
      <c r="I39" s="1304"/>
      <c r="J39" s="1313"/>
      <c r="K39" s="1304"/>
      <c r="L39" s="1313"/>
      <c r="M39" s="1304"/>
      <c r="N39" s="1313"/>
      <c r="O39" s="1304"/>
      <c r="P39" s="1313"/>
      <c r="Q39" s="1304"/>
      <c r="R39" s="1313"/>
      <c r="S39" s="1304"/>
      <c r="T39" s="1313"/>
      <c r="U39" s="1304"/>
      <c r="V39" s="1313"/>
    </row>
    <row r="40" spans="1:23" s="13" customFormat="1" ht="13.5" customHeight="1" x14ac:dyDescent="0.2">
      <c r="A40" s="323" t="s">
        <v>553</v>
      </c>
      <c r="B40" s="1298">
        <v>31.4</v>
      </c>
      <c r="C40" s="1304"/>
      <c r="D40" s="1298">
        <v>83.2</v>
      </c>
      <c r="E40" s="1304"/>
      <c r="F40" s="1298">
        <v>311.60000000000002</v>
      </c>
      <c r="G40" s="1304"/>
      <c r="H40" s="1298">
        <v>88.3</v>
      </c>
      <c r="I40" s="1304"/>
      <c r="J40" s="1298">
        <v>194.1</v>
      </c>
      <c r="K40" s="1304"/>
      <c r="L40" s="1298">
        <v>347.9</v>
      </c>
      <c r="M40" s="1304"/>
      <c r="N40" s="1298">
        <v>192.1</v>
      </c>
      <c r="O40" s="1304"/>
      <c r="P40" s="1298">
        <v>216.4</v>
      </c>
      <c r="Q40" s="1304"/>
      <c r="R40" s="1298">
        <v>192.9</v>
      </c>
      <c r="S40" s="1304"/>
      <c r="T40" s="1298">
        <v>202.4</v>
      </c>
      <c r="U40" s="1304"/>
      <c r="V40" s="1298">
        <v>225.4</v>
      </c>
    </row>
    <row r="41" spans="1:23" s="13" customFormat="1" ht="6" customHeight="1" x14ac:dyDescent="0.2">
      <c r="A41" s="323"/>
      <c r="B41" s="1300"/>
      <c r="C41" s="1304"/>
      <c r="D41" s="1300"/>
      <c r="E41" s="1304"/>
      <c r="F41" s="1300"/>
      <c r="G41" s="1304"/>
      <c r="H41" s="1300"/>
      <c r="I41" s="1304"/>
      <c r="J41" s="1300"/>
      <c r="K41" s="1304"/>
      <c r="L41" s="1300"/>
      <c r="M41" s="1304"/>
      <c r="N41" s="1300"/>
      <c r="O41" s="1304"/>
      <c r="P41" s="1300"/>
      <c r="Q41" s="1304"/>
      <c r="R41" s="1300"/>
      <c r="S41" s="1304"/>
      <c r="T41" s="1300"/>
      <c r="U41" s="1304"/>
      <c r="V41" s="1300"/>
    </row>
    <row r="42" spans="1:23" s="9" customFormat="1" ht="13.5" customHeight="1" x14ac:dyDescent="0.2">
      <c r="A42" s="323" t="s">
        <v>172</v>
      </c>
      <c r="B42" s="1301">
        <v>-27.9</v>
      </c>
      <c r="C42" s="1304"/>
      <c r="D42" s="1301">
        <v>-77.900000000000006</v>
      </c>
      <c r="E42" s="1304"/>
      <c r="F42" s="1301">
        <v>-301.60000000000002</v>
      </c>
      <c r="G42" s="1304"/>
      <c r="H42" s="1301">
        <v>-60.6</v>
      </c>
      <c r="I42" s="1304"/>
      <c r="J42" s="1324">
        <v>-178</v>
      </c>
      <c r="K42" s="1304"/>
      <c r="L42" s="1324">
        <v>-276</v>
      </c>
      <c r="M42" s="1304"/>
      <c r="N42" s="1325">
        <v>-141.1</v>
      </c>
      <c r="O42" s="1304"/>
      <c r="P42" s="1324">
        <v>-178.2</v>
      </c>
      <c r="Q42" s="1304"/>
      <c r="R42" s="1324">
        <v>-150.69999999999999</v>
      </c>
      <c r="S42" s="1304"/>
      <c r="T42" s="1324">
        <v>-97.9</v>
      </c>
      <c r="U42" s="1304"/>
      <c r="V42" s="1325">
        <v>-52.7</v>
      </c>
    </row>
    <row r="43" spans="1:23" s="374" customFormat="1" ht="18" customHeight="1" thickBot="1" x14ac:dyDescent="0.25">
      <c r="A43" s="275" t="s">
        <v>181</v>
      </c>
      <c r="B43" s="1303">
        <v>3.5</v>
      </c>
      <c r="C43" s="1314"/>
      <c r="D43" s="1303">
        <v>5.3</v>
      </c>
      <c r="E43" s="1314"/>
      <c r="F43" s="1303">
        <v>10</v>
      </c>
      <c r="G43" s="1314"/>
      <c r="H43" s="1303">
        <v>27.7</v>
      </c>
      <c r="I43" s="1314"/>
      <c r="J43" s="1303">
        <v>16.100000000000001</v>
      </c>
      <c r="K43" s="1314"/>
      <c r="L43" s="1302">
        <v>71.900000000000006</v>
      </c>
      <c r="M43" s="1314"/>
      <c r="N43" s="1302">
        <v>51</v>
      </c>
      <c r="O43" s="1314"/>
      <c r="P43" s="1302">
        <v>38.200000000000003</v>
      </c>
      <c r="Q43" s="1314"/>
      <c r="R43" s="1302">
        <v>42.2</v>
      </c>
      <c r="S43" s="1314"/>
      <c r="T43" s="1302">
        <v>104.5</v>
      </c>
      <c r="U43" s="1314"/>
      <c r="V43" s="1302">
        <v>172.7</v>
      </c>
      <c r="W43" s="1294"/>
    </row>
    <row r="44" spans="1:23" ht="6.75" customHeight="1" x14ac:dyDescent="0.2">
      <c r="A44" s="323"/>
      <c r="B44" s="1306"/>
      <c r="C44" s="1304"/>
      <c r="D44" s="1306"/>
      <c r="E44" s="1304"/>
      <c r="F44" s="1306"/>
      <c r="G44" s="1304"/>
      <c r="H44" s="1306"/>
      <c r="I44" s="1304"/>
      <c r="J44" s="1306"/>
      <c r="K44" s="1304"/>
      <c r="L44" s="1307"/>
      <c r="M44" s="1304"/>
      <c r="N44" s="1307"/>
      <c r="O44" s="1304"/>
      <c r="P44" s="1307"/>
      <c r="Q44" s="1304"/>
      <c r="R44" s="1307"/>
      <c r="S44" s="1304"/>
      <c r="T44" s="1307"/>
      <c r="U44" s="1304"/>
      <c r="V44" s="1307"/>
    </row>
    <row r="45" spans="1:23" ht="13.5" x14ac:dyDescent="0.2">
      <c r="A45" s="523" t="s">
        <v>257</v>
      </c>
      <c r="B45" s="1319"/>
      <c r="C45" s="1320"/>
      <c r="D45" s="1319"/>
      <c r="E45" s="1320"/>
      <c r="F45" s="1319"/>
      <c r="G45" s="1320"/>
      <c r="H45" s="1319"/>
      <c r="I45" s="1320"/>
      <c r="J45" s="1319"/>
      <c r="K45" s="1320"/>
      <c r="L45" s="1319"/>
      <c r="M45" s="1320"/>
      <c r="N45" s="1319"/>
      <c r="O45" s="1304"/>
      <c r="P45" s="1186">
        <v>0.28499999999999998</v>
      </c>
      <c r="Q45" s="1304"/>
      <c r="R45" s="1186">
        <v>0.27</v>
      </c>
      <c r="S45" s="1304"/>
      <c r="T45" s="1186">
        <v>0.35699999999999998</v>
      </c>
      <c r="U45" s="1304"/>
      <c r="V45" s="1186">
        <v>0.46200000000000002</v>
      </c>
    </row>
    <row r="46" spans="1:23" x14ac:dyDescent="0.2">
      <c r="A46" s="323"/>
      <c r="B46" s="1306"/>
      <c r="C46" s="1304"/>
      <c r="D46" s="1306"/>
      <c r="E46" s="1304"/>
      <c r="F46" s="1306"/>
      <c r="G46" s="1304"/>
      <c r="H46" s="1306"/>
      <c r="I46" s="1304"/>
      <c r="J46" s="1306"/>
      <c r="K46" s="1304"/>
      <c r="L46" s="1307"/>
      <c r="M46" s="1304"/>
      <c r="N46" s="1307"/>
      <c r="O46" s="1304"/>
      <c r="P46" s="1307"/>
      <c r="Q46" s="1304"/>
      <c r="R46" s="1307"/>
      <c r="S46" s="1304"/>
      <c r="T46" s="1307"/>
      <c r="U46" s="1304"/>
      <c r="V46" s="1307"/>
    </row>
    <row r="47" spans="1:23" x14ac:dyDescent="0.2">
      <c r="A47" s="323" t="s">
        <v>258</v>
      </c>
      <c r="B47" s="1321"/>
      <c r="C47" s="1320"/>
      <c r="D47" s="1321"/>
      <c r="E47" s="1320"/>
      <c r="F47" s="1321"/>
      <c r="G47" s="1320"/>
      <c r="H47" s="1321"/>
      <c r="I47" s="1320"/>
      <c r="J47" s="1321"/>
      <c r="K47" s="1320"/>
      <c r="L47" s="1321"/>
      <c r="M47" s="1320"/>
      <c r="N47" s="1321"/>
      <c r="O47" s="1304"/>
      <c r="P47" s="1186">
        <v>0.36099999999999999</v>
      </c>
      <c r="Q47" s="1304"/>
      <c r="R47" s="1186">
        <v>0.35899999999999999</v>
      </c>
      <c r="S47" s="1304"/>
      <c r="T47" s="1186">
        <v>0.46</v>
      </c>
      <c r="U47" s="1304"/>
      <c r="V47" s="1186" t="s">
        <v>3</v>
      </c>
    </row>
    <row r="48" spans="1:23" x14ac:dyDescent="0.2">
      <c r="A48" s="313" t="s">
        <v>400</v>
      </c>
      <c r="B48" s="1321"/>
      <c r="C48" s="1320"/>
      <c r="D48" s="1321"/>
      <c r="E48" s="1320"/>
      <c r="F48" s="1321"/>
      <c r="G48" s="1320"/>
      <c r="H48" s="1321"/>
      <c r="I48" s="1320"/>
      <c r="J48" s="1321"/>
      <c r="K48" s="1320"/>
      <c r="L48" s="1321"/>
      <c r="M48" s="1320"/>
      <c r="N48" s="1321"/>
      <c r="O48" s="1322"/>
      <c r="P48" s="1186">
        <v>7.5999999999999998E-2</v>
      </c>
      <c r="Q48" s="1322"/>
      <c r="R48" s="1186">
        <v>8.8999999999999996E-2</v>
      </c>
      <c r="S48" s="1322"/>
      <c r="T48" s="1186">
        <v>0.10299999999999999</v>
      </c>
      <c r="U48" s="1322"/>
      <c r="V48" s="1186" t="s">
        <v>3</v>
      </c>
    </row>
    <row r="50" spans="1:22" ht="14.25" x14ac:dyDescent="0.2">
      <c r="A50" s="55" t="s">
        <v>396</v>
      </c>
      <c r="B50" s="55"/>
      <c r="C50" s="55"/>
      <c r="D50" s="55"/>
      <c r="E50" s="55"/>
      <c r="F50" s="55"/>
      <c r="G50" s="55"/>
      <c r="H50" s="55"/>
      <c r="I50" s="55"/>
      <c r="J50" s="55"/>
      <c r="K50" s="55"/>
      <c r="L50" s="55"/>
      <c r="M50" s="55"/>
      <c r="N50" s="55"/>
      <c r="O50" s="55"/>
      <c r="P50" s="55"/>
      <c r="Q50" s="55"/>
      <c r="R50" s="55"/>
      <c r="S50" s="55"/>
      <c r="T50" s="55"/>
      <c r="U50" s="55"/>
      <c r="V50" s="55"/>
    </row>
    <row r="51" spans="1:22" ht="14.25" x14ac:dyDescent="0.2">
      <c r="A51" s="494"/>
      <c r="B51" s="494"/>
      <c r="C51" s="494"/>
      <c r="D51" s="494"/>
      <c r="E51" s="494"/>
      <c r="F51" s="494"/>
      <c r="G51" s="494"/>
      <c r="H51" s="494"/>
      <c r="I51" s="494"/>
      <c r="J51" s="494"/>
      <c r="K51" s="494"/>
      <c r="L51" s="494"/>
      <c r="M51" s="494"/>
      <c r="N51" s="494"/>
      <c r="O51" s="494"/>
      <c r="P51" s="494"/>
      <c r="Q51" s="494"/>
      <c r="R51" s="494"/>
      <c r="S51" s="494"/>
      <c r="T51" s="494"/>
      <c r="U51" s="494"/>
      <c r="V51" s="494"/>
    </row>
  </sheetData>
  <mergeCells count="1">
    <mergeCell ref="A1:V1"/>
  </mergeCells>
  <pageMargins left="0.3" right="0.17" top="0.5" bottom="0.34" header="0.49" footer="0.17"/>
  <pageSetup scale="63" orientation="landscape" horizontalDpi="1200" verticalDpi="1200" r:id="rId1"/>
  <headerFooter alignWithMargins="0">
    <oddHeader>&amp;R&amp;G</oddHeader>
    <oddFooter>&amp;C&amp;13PAGE 22</oddFooter>
  </headerFooter>
  <customProperties>
    <customPr name="layoutContexts" r:id="rId2"/>
    <customPr name="SaveUndoMode" r:id="rId3"/>
  </customProperties>
  <legacyDrawingHF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90" zoomScaleNormal="90" zoomScaleSheetLayoutView="90" workbookViewId="0">
      <selection activeCell="T1" sqref="T1"/>
    </sheetView>
  </sheetViews>
  <sheetFormatPr defaultRowHeight="12.75" x14ac:dyDescent="0.2"/>
  <cols>
    <col min="2" max="2" width="21.7109375" style="9" customWidth="1"/>
    <col min="3" max="3" width="2.5703125" style="253" customWidth="1"/>
    <col min="4" max="4" width="30" style="9" customWidth="1"/>
    <col min="5" max="5" width="6.85546875" style="253" customWidth="1"/>
    <col min="6" max="6" width="13.7109375" style="253" customWidth="1"/>
    <col min="7" max="7" width="2.5703125" style="253" customWidth="1"/>
    <col min="8" max="8" width="13.7109375" style="253" customWidth="1"/>
    <col min="9" max="10" width="2.5703125" style="253" customWidth="1"/>
    <col min="11" max="11" width="13.7109375" style="253" customWidth="1"/>
    <col min="12" max="12" width="2.5703125" style="253" customWidth="1"/>
    <col min="13" max="13" width="13.7109375" style="253" customWidth="1"/>
  </cols>
  <sheetData>
    <row r="1" spans="2:14" s="381" customFormat="1" ht="33.75" customHeight="1" x14ac:dyDescent="0.25">
      <c r="B1" s="1385" t="s">
        <v>524</v>
      </c>
      <c r="C1" s="1385"/>
      <c r="D1" s="1385"/>
      <c r="E1" s="1385"/>
      <c r="F1" s="1385"/>
      <c r="G1" s="1385"/>
      <c r="H1" s="1385"/>
      <c r="I1" s="1385"/>
      <c r="J1" s="1385"/>
      <c r="K1" s="1385"/>
      <c r="L1" s="1385"/>
      <c r="M1" s="1385"/>
      <c r="N1" s="1385"/>
    </row>
    <row r="2" spans="2:14" s="9" customFormat="1" ht="15.75" x14ac:dyDescent="0.25">
      <c r="C2" s="42"/>
      <c r="D2" s="150"/>
      <c r="E2" s="42"/>
      <c r="F2" s="249"/>
      <c r="G2" s="42"/>
      <c r="H2" s="249"/>
      <c r="I2" s="42"/>
      <c r="J2" s="42"/>
      <c r="K2" s="249"/>
      <c r="L2" s="42"/>
      <c r="M2" s="249"/>
    </row>
    <row r="3" spans="2:14" s="9" customFormat="1" ht="6" customHeight="1" x14ac:dyDescent="0.2">
      <c r="B3" s="158"/>
      <c r="C3" s="42"/>
      <c r="D3" s="158"/>
      <c r="E3" s="42"/>
      <c r="F3" s="249"/>
      <c r="G3" s="42"/>
      <c r="H3" s="249"/>
      <c r="I3" s="42"/>
      <c r="J3" s="42"/>
      <c r="K3" s="249"/>
      <c r="L3" s="42"/>
      <c r="M3" s="249"/>
    </row>
    <row r="4" spans="2:14" s="9" customFormat="1" ht="14.25" customHeight="1" x14ac:dyDescent="0.2">
      <c r="B4" s="158"/>
      <c r="C4" s="42"/>
      <c r="D4" s="158"/>
      <c r="E4" s="42"/>
      <c r="G4" s="1328"/>
      <c r="H4" s="1188" t="s">
        <v>554</v>
      </c>
      <c r="I4" s="544"/>
      <c r="J4" s="544"/>
      <c r="L4" s="1328"/>
      <c r="M4" s="1188" t="s">
        <v>554</v>
      </c>
    </row>
    <row r="5" spans="2:14" s="9" customFormat="1" x14ac:dyDescent="0.2">
      <c r="C5" s="42"/>
      <c r="E5" s="42"/>
      <c r="F5" s="1330"/>
      <c r="G5" s="1329"/>
      <c r="H5" s="1331" t="s">
        <v>190</v>
      </c>
      <c r="I5" s="544"/>
      <c r="J5" s="544"/>
      <c r="K5" s="1330"/>
      <c r="L5" s="1329"/>
      <c r="M5" s="1331" t="s">
        <v>191</v>
      </c>
    </row>
    <row r="6" spans="2:14" s="9" customFormat="1" x14ac:dyDescent="0.2">
      <c r="C6" s="42"/>
      <c r="E6" s="42"/>
      <c r="F6" s="490" t="s">
        <v>187</v>
      </c>
      <c r="G6" s="544"/>
      <c r="H6" s="490" t="s">
        <v>187</v>
      </c>
      <c r="I6" s="544"/>
      <c r="J6" s="544"/>
      <c r="K6" s="490" t="s">
        <v>187</v>
      </c>
      <c r="L6" s="544"/>
      <c r="M6" s="490" t="s">
        <v>187</v>
      </c>
    </row>
    <row r="7" spans="2:14" s="9" customFormat="1" x14ac:dyDescent="0.2">
      <c r="B7" s="262" t="s">
        <v>192</v>
      </c>
      <c r="C7" s="259"/>
      <c r="D7" s="262" t="s">
        <v>193</v>
      </c>
      <c r="E7" s="42"/>
      <c r="F7" s="490" t="s">
        <v>194</v>
      </c>
      <c r="G7" s="544"/>
      <c r="H7" s="490" t="s">
        <v>195</v>
      </c>
      <c r="I7" s="544"/>
      <c r="J7" s="544"/>
      <c r="K7" s="490" t="s">
        <v>194</v>
      </c>
      <c r="L7" s="544"/>
      <c r="M7" s="490" t="s">
        <v>195</v>
      </c>
    </row>
    <row r="8" spans="2:14" s="9" customFormat="1" ht="10.5" customHeight="1" x14ac:dyDescent="0.2">
      <c r="B8" s="34"/>
      <c r="C8" s="42"/>
      <c r="D8" s="34"/>
      <c r="E8" s="42"/>
      <c r="F8" s="544"/>
      <c r="G8" s="544"/>
      <c r="H8" s="544"/>
      <c r="I8" s="544"/>
      <c r="J8" s="544"/>
      <c r="K8" s="544"/>
      <c r="L8" s="544"/>
      <c r="M8" s="544"/>
    </row>
    <row r="9" spans="2:14" s="13" customFormat="1" ht="14.25" x14ac:dyDescent="0.2">
      <c r="B9" s="34" t="s">
        <v>232</v>
      </c>
      <c r="C9" s="45"/>
      <c r="D9" s="34" t="s">
        <v>196</v>
      </c>
      <c r="E9" s="45"/>
      <c r="F9" s="1159">
        <v>369.1</v>
      </c>
      <c r="G9" s="1160"/>
      <c r="H9" s="1159">
        <v>157.5</v>
      </c>
      <c r="I9" s="1160"/>
      <c r="J9" s="1160"/>
      <c r="K9" s="1159">
        <v>547.9</v>
      </c>
      <c r="L9" s="1160"/>
      <c r="M9" s="1159">
        <v>233.1</v>
      </c>
    </row>
    <row r="10" spans="2:14" s="13" customFormat="1" x14ac:dyDescent="0.2">
      <c r="B10" s="377" t="s">
        <v>380</v>
      </c>
      <c r="C10" s="45"/>
      <c r="D10" s="34" t="s">
        <v>196</v>
      </c>
      <c r="E10" s="45"/>
      <c r="F10" s="1161">
        <v>429.5</v>
      </c>
      <c r="G10" s="1161"/>
      <c r="H10" s="1161">
        <v>131.9</v>
      </c>
      <c r="I10" s="1161"/>
      <c r="J10" s="1161"/>
      <c r="K10" s="1161">
        <v>750.5</v>
      </c>
      <c r="L10" s="1161"/>
      <c r="M10" s="1161">
        <v>295.10000000000002</v>
      </c>
    </row>
    <row r="11" spans="2:14" s="13" customFormat="1" x14ac:dyDescent="0.2">
      <c r="B11" s="34" t="s">
        <v>197</v>
      </c>
      <c r="C11" s="45"/>
      <c r="D11" s="34" t="s">
        <v>198</v>
      </c>
      <c r="E11" s="45"/>
      <c r="F11" s="1161">
        <v>261.8</v>
      </c>
      <c r="G11" s="1161"/>
      <c r="H11" s="1161">
        <v>78.900000000000006</v>
      </c>
      <c r="I11" s="1161"/>
      <c r="J11" s="1161"/>
      <c r="K11" s="1161">
        <v>411.4</v>
      </c>
      <c r="L11" s="1161"/>
      <c r="M11" s="1161">
        <v>121.1</v>
      </c>
    </row>
    <row r="12" spans="2:14" s="13" customFormat="1" x14ac:dyDescent="0.2">
      <c r="B12" s="377" t="s">
        <v>265</v>
      </c>
      <c r="C12" s="45"/>
      <c r="D12" s="34" t="s">
        <v>198</v>
      </c>
      <c r="E12" s="45"/>
      <c r="F12" s="1161">
        <v>50.2</v>
      </c>
      <c r="G12" s="1161"/>
      <c r="H12" s="1161">
        <v>27.3</v>
      </c>
      <c r="I12" s="1161"/>
      <c r="J12" s="1161"/>
      <c r="K12" s="1161">
        <v>177.5</v>
      </c>
      <c r="L12" s="1161"/>
      <c r="M12" s="1161">
        <v>65.3</v>
      </c>
    </row>
    <row r="13" spans="2:14" s="13" customFormat="1" x14ac:dyDescent="0.2">
      <c r="B13" s="34" t="s">
        <v>199</v>
      </c>
      <c r="C13" s="45"/>
      <c r="D13" s="34" t="s">
        <v>200</v>
      </c>
      <c r="E13" s="45"/>
      <c r="F13" s="1161">
        <v>205.7</v>
      </c>
      <c r="G13" s="1161"/>
      <c r="H13" s="1161">
        <v>66.400000000000006</v>
      </c>
      <c r="I13" s="1161"/>
      <c r="J13" s="1161"/>
      <c r="K13" s="1161">
        <v>333.2</v>
      </c>
      <c r="L13" s="1161"/>
      <c r="M13" s="1161">
        <v>109.1</v>
      </c>
    </row>
    <row r="14" spans="2:14" s="13" customFormat="1" x14ac:dyDescent="0.2">
      <c r="B14" s="34" t="s">
        <v>201</v>
      </c>
      <c r="C14" s="45"/>
      <c r="D14" s="34" t="s">
        <v>198</v>
      </c>
      <c r="E14" s="45"/>
      <c r="F14" s="1161">
        <v>120.3</v>
      </c>
      <c r="G14" s="1161"/>
      <c r="H14" s="1161">
        <v>42.6</v>
      </c>
      <c r="I14" s="1161"/>
      <c r="J14" s="1161"/>
      <c r="K14" s="1161">
        <v>322.5</v>
      </c>
      <c r="L14" s="1161"/>
      <c r="M14" s="1161">
        <v>73.099999999999994</v>
      </c>
    </row>
    <row r="15" spans="2:14" s="13" customFormat="1" x14ac:dyDescent="0.2">
      <c r="B15" s="34" t="s">
        <v>201</v>
      </c>
      <c r="C15" s="45"/>
      <c r="D15" s="34" t="s">
        <v>202</v>
      </c>
      <c r="E15" s="45"/>
      <c r="F15" s="1161">
        <v>131.9</v>
      </c>
      <c r="G15" s="1161"/>
      <c r="H15" s="1161">
        <v>45.4</v>
      </c>
      <c r="I15" s="1161"/>
      <c r="J15" s="1161"/>
      <c r="K15" s="1161">
        <v>199.2</v>
      </c>
      <c r="L15" s="1161"/>
      <c r="M15" s="1161">
        <v>62.3</v>
      </c>
    </row>
    <row r="16" spans="2:14" s="13" customFormat="1" x14ac:dyDescent="0.2">
      <c r="B16" s="34"/>
      <c r="C16" s="45"/>
      <c r="D16" s="34"/>
      <c r="E16" s="45"/>
      <c r="F16" s="1161"/>
      <c r="G16" s="1161"/>
      <c r="H16" s="1161"/>
      <c r="I16" s="1161"/>
      <c r="J16" s="1161"/>
      <c r="K16" s="1161"/>
      <c r="L16" s="1161"/>
      <c r="M16" s="1161"/>
    </row>
    <row r="17" spans="2:18" s="13" customFormat="1" ht="17.25" customHeight="1" x14ac:dyDescent="0.2">
      <c r="B17" s="34"/>
      <c r="C17" s="45"/>
      <c r="D17" s="34"/>
      <c r="E17" s="45"/>
      <c r="F17" s="1161"/>
      <c r="G17" s="1161"/>
      <c r="H17" s="1161"/>
      <c r="I17" s="1161"/>
      <c r="J17" s="1161"/>
      <c r="K17" s="1161"/>
      <c r="L17" s="1161"/>
      <c r="M17" s="1161"/>
    </row>
    <row r="18" spans="2:18" ht="64.5" customHeight="1" x14ac:dyDescent="0.2">
      <c r="B18" s="1460" t="s">
        <v>234</v>
      </c>
      <c r="C18" s="1460"/>
      <c r="D18" s="1460"/>
      <c r="E18" s="1460"/>
      <c r="F18" s="1460"/>
      <c r="G18" s="1460"/>
      <c r="H18" s="1460"/>
      <c r="I18" s="1460"/>
      <c r="J18" s="1460"/>
      <c r="K18" s="1460"/>
      <c r="L18" s="1460"/>
      <c r="M18" s="1460"/>
      <c r="P18" s="1458"/>
      <c r="Q18" s="1458"/>
      <c r="R18" s="1458"/>
    </row>
    <row r="19" spans="2:18" ht="22.5" customHeight="1" x14ac:dyDescent="0.2">
      <c r="B19" s="1457" t="s">
        <v>290</v>
      </c>
      <c r="C19" s="1457"/>
      <c r="D19" s="1457"/>
      <c r="E19" s="1457"/>
      <c r="F19" s="1457"/>
      <c r="G19" s="1457"/>
      <c r="H19" s="1457"/>
      <c r="I19" s="1457"/>
      <c r="J19" s="1457"/>
      <c r="K19" s="1457"/>
      <c r="L19" s="1457"/>
      <c r="M19" s="1457"/>
      <c r="P19" s="1459"/>
      <c r="Q19" s="1459"/>
      <c r="R19" s="1459"/>
    </row>
    <row r="20" spans="2:18" ht="63" customHeight="1" x14ac:dyDescent="0.2">
      <c r="B20" s="1457" t="s">
        <v>342</v>
      </c>
      <c r="C20" s="1457"/>
      <c r="D20" s="1457"/>
      <c r="E20" s="1457"/>
      <c r="F20" s="1457"/>
      <c r="G20" s="1457"/>
      <c r="H20" s="1457"/>
      <c r="I20" s="1457"/>
      <c r="J20" s="1457"/>
      <c r="K20" s="1457"/>
      <c r="L20" s="1457"/>
      <c r="M20" s="1457"/>
      <c r="P20" s="1459"/>
      <c r="Q20" s="1459"/>
      <c r="R20" s="1459"/>
    </row>
    <row r="21" spans="2:18" ht="3.75" customHeight="1" x14ac:dyDescent="0.2">
      <c r="B21" s="1456"/>
      <c r="C21" s="1456"/>
      <c r="D21" s="1456"/>
      <c r="E21" s="1456"/>
      <c r="F21" s="1456"/>
      <c r="G21" s="1456"/>
      <c r="H21" s="1456"/>
      <c r="I21" s="1456"/>
      <c r="J21" s="1456"/>
      <c r="K21" s="1456"/>
      <c r="L21" s="1456"/>
      <c r="M21" s="1456"/>
    </row>
    <row r="22" spans="2:18" ht="3.75" customHeight="1" x14ac:dyDescent="0.2">
      <c r="B22" s="263"/>
      <c r="C22" s="263"/>
      <c r="D22" s="263"/>
      <c r="E22" s="263"/>
      <c r="F22" s="263"/>
      <c r="G22" s="263"/>
      <c r="H22" s="263"/>
      <c r="I22" s="263"/>
      <c r="J22" s="263"/>
      <c r="K22" s="263"/>
      <c r="L22" s="263"/>
      <c r="M22" s="263"/>
    </row>
    <row r="23" spans="2:18" x14ac:dyDescent="0.2">
      <c r="C23" s="42"/>
      <c r="E23" s="42"/>
      <c r="F23" s="42"/>
      <c r="G23" s="42"/>
      <c r="H23" s="42"/>
      <c r="I23" s="42"/>
      <c r="J23" s="42"/>
      <c r="K23" s="42"/>
      <c r="L23" s="42"/>
      <c r="M23" s="42"/>
    </row>
    <row r="31" spans="2:18" ht="13.5" x14ac:dyDescent="0.2">
      <c r="B31" s="488" t="s">
        <v>346</v>
      </c>
    </row>
    <row r="32" spans="2:18" ht="13.5" x14ac:dyDescent="0.2">
      <c r="B32" s="488" t="s">
        <v>421</v>
      </c>
    </row>
    <row r="39" spans="2:2" ht="15" x14ac:dyDescent="0.25">
      <c r="B39" s="150"/>
    </row>
  </sheetData>
  <sortState ref="B10:AC11">
    <sortCondition descending="1" ref="F10:F11"/>
  </sortState>
  <mergeCells count="8">
    <mergeCell ref="B21:M21"/>
    <mergeCell ref="B20:M20"/>
    <mergeCell ref="B1:N1"/>
    <mergeCell ref="P18:R18"/>
    <mergeCell ref="P19:R19"/>
    <mergeCell ref="P20:R20"/>
    <mergeCell ref="B18:M18"/>
    <mergeCell ref="B19:M19"/>
  </mergeCells>
  <phoneticPr fontId="17" type="noConversion"/>
  <pageMargins left="1.31" right="0.63" top="0.61" bottom="0.77" header="0.5" footer="0.32"/>
  <pageSetup scale="82" orientation="landscape" horizontalDpi="1200" verticalDpi="1200" r:id="rId1"/>
  <headerFooter alignWithMargins="0">
    <oddHeader>&amp;R&amp;G</oddHeader>
    <oddFooter>&amp;C&amp;9PAGE 23</oddFooter>
  </headerFooter>
  <customProperties>
    <customPr name="layoutContexts" r:id="rId2"/>
    <customPr name="SaveUndoMode" r:id="rId3"/>
  </customProperties>
  <legacyDrawingHF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zoomScale="90" zoomScaleNormal="90" zoomScaleSheetLayoutView="90" workbookViewId="0">
      <selection activeCell="Q1" sqref="Q1"/>
    </sheetView>
  </sheetViews>
  <sheetFormatPr defaultRowHeight="12.75" x14ac:dyDescent="0.2"/>
  <cols>
    <col min="1" max="1" width="4" style="277" customWidth="1"/>
    <col min="2" max="2" width="61.85546875" style="277" customWidth="1"/>
    <col min="3" max="3" width="3.140625" style="281" customWidth="1"/>
    <col min="4" max="4" width="15.42578125" style="711" customWidth="1"/>
    <col min="5" max="5" width="2.5703125" style="725" customWidth="1"/>
    <col min="6" max="6" width="3.140625" style="725" customWidth="1"/>
    <col min="7" max="7" width="15.42578125" style="711" customWidth="1"/>
    <col min="8" max="8" width="2.5703125" style="725" customWidth="1"/>
    <col min="9" max="9" width="3.140625" style="725" customWidth="1"/>
    <col min="10" max="10" width="15.42578125" style="711" customWidth="1"/>
    <col min="11" max="11" width="2.5703125" style="725" customWidth="1"/>
    <col min="12" max="12" width="3.140625" style="725" customWidth="1"/>
    <col min="13" max="13" width="15.42578125" style="711" customWidth="1"/>
    <col min="14" max="16384" width="9.140625" style="277"/>
  </cols>
  <sheetData>
    <row r="1" spans="2:13" ht="33.75" customHeight="1" x14ac:dyDescent="0.25">
      <c r="B1" s="1389" t="s">
        <v>525</v>
      </c>
      <c r="C1" s="1390"/>
      <c r="D1" s="1390"/>
      <c r="E1" s="1390"/>
      <c r="F1" s="1390"/>
      <c r="G1" s="1390"/>
      <c r="H1" s="1390"/>
      <c r="I1" s="1390"/>
      <c r="J1" s="1390"/>
      <c r="K1" s="1390"/>
      <c r="L1" s="1390"/>
      <c r="M1" s="1390"/>
    </row>
    <row r="2" spans="2:13" ht="15.75" x14ac:dyDescent="0.25">
      <c r="B2" s="1200"/>
      <c r="C2" s="1200"/>
      <c r="D2" s="1200"/>
      <c r="E2" s="1200"/>
      <c r="F2" s="1200"/>
      <c r="G2" s="1200"/>
      <c r="H2" s="1200"/>
      <c r="I2" s="1200"/>
      <c r="J2" s="1200"/>
      <c r="K2" s="1200"/>
      <c r="L2" s="1200"/>
      <c r="M2" s="1200"/>
    </row>
    <row r="3" spans="2:13" ht="12.75" customHeight="1" x14ac:dyDescent="0.2">
      <c r="B3" s="303"/>
      <c r="C3" s="385"/>
      <c r="D3" s="722"/>
      <c r="E3" s="723"/>
      <c r="F3" s="723"/>
      <c r="G3" s="722"/>
      <c r="H3" s="723"/>
      <c r="I3" s="723"/>
      <c r="J3" s="722"/>
      <c r="K3" s="723"/>
      <c r="L3" s="723"/>
    </row>
    <row r="4" spans="2:13" ht="12.75" customHeight="1" x14ac:dyDescent="0.2">
      <c r="B4" s="303"/>
      <c r="C4" s="385"/>
      <c r="D4" s="722"/>
      <c r="E4" s="723"/>
      <c r="F4" s="723"/>
      <c r="G4" s="722"/>
      <c r="H4" s="723"/>
      <c r="I4" s="723"/>
      <c r="J4" s="722"/>
      <c r="K4" s="723"/>
      <c r="L4" s="723"/>
    </row>
    <row r="5" spans="2:13" ht="12.75" customHeight="1" x14ac:dyDescent="0.2">
      <c r="B5" s="303"/>
      <c r="C5" s="385"/>
      <c r="D5" s="722"/>
      <c r="E5" s="723"/>
      <c r="F5" s="723"/>
      <c r="G5" s="722"/>
      <c r="H5" s="723"/>
      <c r="I5" s="723"/>
      <c r="J5" s="722"/>
      <c r="K5" s="723"/>
      <c r="L5" s="723"/>
    </row>
    <row r="6" spans="2:13" x14ac:dyDescent="0.2">
      <c r="C6" s="754"/>
      <c r="D6" s="744" t="s">
        <v>78</v>
      </c>
      <c r="E6" s="724"/>
      <c r="F6" s="724"/>
      <c r="G6" s="744" t="s">
        <v>78</v>
      </c>
      <c r="H6" s="724"/>
      <c r="I6" s="754"/>
      <c r="J6" s="744" t="s">
        <v>77</v>
      </c>
      <c r="K6" s="724"/>
      <c r="L6" s="750"/>
      <c r="M6" s="755" t="s">
        <v>77</v>
      </c>
    </row>
    <row r="7" spans="2:13" x14ac:dyDescent="0.2">
      <c r="C7" s="745"/>
      <c r="D7" s="745">
        <v>2016</v>
      </c>
      <c r="E7" s="727"/>
      <c r="F7" s="726"/>
      <c r="G7" s="745">
        <v>2015</v>
      </c>
      <c r="H7" s="727"/>
      <c r="I7" s="745"/>
      <c r="J7" s="745">
        <v>2016</v>
      </c>
      <c r="K7" s="727"/>
      <c r="L7" s="756"/>
      <c r="M7" s="745">
        <v>2015</v>
      </c>
    </row>
    <row r="8" spans="2:13" ht="12.75" customHeight="1" x14ac:dyDescent="0.2">
      <c r="B8" s="297" t="s">
        <v>273</v>
      </c>
      <c r="C8" s="750"/>
      <c r="D8" s="751"/>
      <c r="I8" s="750"/>
      <c r="J8" s="751"/>
      <c r="L8" s="750"/>
      <c r="M8" s="751"/>
    </row>
    <row r="9" spans="2:13" ht="12.75" customHeight="1" x14ac:dyDescent="0.2">
      <c r="C9" s="750"/>
      <c r="D9" s="751"/>
      <c r="I9" s="750"/>
      <c r="J9" s="751"/>
      <c r="L9" s="750"/>
      <c r="M9" s="751"/>
    </row>
    <row r="10" spans="2:13" ht="12.75" customHeight="1" x14ac:dyDescent="0.2">
      <c r="B10" s="277" t="s">
        <v>306</v>
      </c>
      <c r="C10" s="747" t="s">
        <v>1</v>
      </c>
      <c r="D10" s="1336">
        <v>51.1</v>
      </c>
      <c r="E10" s="728"/>
      <c r="F10" s="747" t="s">
        <v>1</v>
      </c>
      <c r="G10" s="1336">
        <v>54.4</v>
      </c>
      <c r="H10" s="728"/>
      <c r="I10" s="747" t="s">
        <v>1</v>
      </c>
      <c r="J10" s="1336">
        <v>153.80000000000001</v>
      </c>
      <c r="K10" s="728"/>
      <c r="L10" s="747" t="s">
        <v>1</v>
      </c>
      <c r="M10" s="1336">
        <v>181.1</v>
      </c>
    </row>
    <row r="11" spans="2:13" ht="12.75" customHeight="1" x14ac:dyDescent="0.2">
      <c r="B11" s="277" t="s">
        <v>314</v>
      </c>
      <c r="C11" s="747" t="s">
        <v>1</v>
      </c>
      <c r="D11" s="1336">
        <v>45.9</v>
      </c>
      <c r="E11" s="728"/>
      <c r="F11" s="747" t="s">
        <v>1</v>
      </c>
      <c r="G11" s="1336">
        <v>45.8</v>
      </c>
      <c r="H11" s="728"/>
      <c r="I11" s="747" t="s">
        <v>1</v>
      </c>
      <c r="J11" s="1336">
        <v>144</v>
      </c>
      <c r="K11" s="728"/>
      <c r="L11" s="747" t="s">
        <v>1</v>
      </c>
      <c r="M11" s="1336">
        <v>173.4</v>
      </c>
    </row>
    <row r="12" spans="2:13" ht="12.75" customHeight="1" x14ac:dyDescent="0.2">
      <c r="C12" s="747"/>
      <c r="D12" s="746"/>
      <c r="E12" s="728"/>
      <c r="F12" s="747"/>
      <c r="G12" s="746"/>
      <c r="H12" s="728"/>
      <c r="I12" s="747"/>
      <c r="J12" s="746"/>
      <c r="K12" s="728"/>
      <c r="L12" s="747"/>
      <c r="M12" s="746"/>
    </row>
    <row r="13" spans="2:13" ht="12.75" customHeight="1" x14ac:dyDescent="0.2">
      <c r="C13" s="748"/>
      <c r="D13" s="749"/>
      <c r="E13" s="729"/>
      <c r="F13" s="748"/>
      <c r="G13" s="749"/>
      <c r="H13" s="729"/>
      <c r="I13" s="748"/>
      <c r="J13" s="749"/>
      <c r="K13" s="729"/>
      <c r="L13" s="748"/>
      <c r="M13" s="749"/>
    </row>
    <row r="14" spans="2:13" ht="12.75" customHeight="1" x14ac:dyDescent="0.2">
      <c r="B14" s="297" t="s">
        <v>206</v>
      </c>
      <c r="C14" s="748"/>
      <c r="D14" s="749"/>
      <c r="E14" s="729"/>
      <c r="F14" s="748"/>
      <c r="G14" s="749"/>
      <c r="H14" s="729"/>
      <c r="I14" s="748"/>
      <c r="J14" s="749"/>
      <c r="K14" s="729"/>
      <c r="L14" s="748"/>
      <c r="M14" s="749"/>
    </row>
    <row r="15" spans="2:13" ht="12.75" customHeight="1" x14ac:dyDescent="0.2">
      <c r="C15" s="748"/>
      <c r="D15" s="749"/>
      <c r="E15" s="729"/>
      <c r="F15" s="748"/>
      <c r="G15" s="749"/>
      <c r="H15" s="729"/>
      <c r="I15" s="748"/>
      <c r="J15" s="749"/>
      <c r="K15" s="729"/>
      <c r="L15" s="748"/>
      <c r="M15" s="749"/>
    </row>
    <row r="16" spans="2:13" ht="12.75" customHeight="1" x14ac:dyDescent="0.2">
      <c r="B16" s="277" t="s">
        <v>108</v>
      </c>
      <c r="C16" s="748"/>
      <c r="D16" s="1332">
        <v>198837791</v>
      </c>
      <c r="E16" s="1333"/>
      <c r="F16" s="1334"/>
      <c r="G16" s="1381">
        <v>197887700</v>
      </c>
      <c r="H16" s="1333"/>
      <c r="I16" s="1334"/>
      <c r="J16" s="1332">
        <v>198565378</v>
      </c>
      <c r="K16" s="1333"/>
      <c r="L16" s="1334"/>
      <c r="M16" s="1381">
        <v>195649042</v>
      </c>
    </row>
    <row r="17" spans="2:13" ht="12.75" customHeight="1" x14ac:dyDescent="0.2">
      <c r="B17" s="277" t="s">
        <v>154</v>
      </c>
      <c r="C17" s="746"/>
      <c r="D17" s="1332">
        <v>2937122</v>
      </c>
      <c r="E17" s="1333"/>
      <c r="F17" s="1382"/>
      <c r="G17" s="1335">
        <v>3042631</v>
      </c>
      <c r="H17" s="1333"/>
      <c r="I17" s="1336"/>
      <c r="J17" s="1332">
        <v>2901049</v>
      </c>
      <c r="K17" s="1333"/>
      <c r="L17" s="1382"/>
      <c r="M17" s="1335">
        <v>2982711</v>
      </c>
    </row>
    <row r="18" spans="2:13" ht="12.75" customHeight="1" thickBot="1" x14ac:dyDescent="0.25">
      <c r="B18" s="277" t="s">
        <v>109</v>
      </c>
      <c r="C18" s="1173"/>
      <c r="D18" s="1337">
        <v>201774913</v>
      </c>
      <c r="E18" s="1338"/>
      <c r="F18" s="1339"/>
      <c r="G18" s="1383">
        <v>200930331</v>
      </c>
      <c r="H18" s="1338"/>
      <c r="I18" s="1339"/>
      <c r="J18" s="1337">
        <v>201466427</v>
      </c>
      <c r="K18" s="1338"/>
      <c r="L18" s="1339"/>
      <c r="M18" s="1383">
        <v>198631753</v>
      </c>
    </row>
    <row r="19" spans="2:13" ht="12.75" customHeight="1" x14ac:dyDescent="0.2">
      <c r="C19" s="748"/>
      <c r="D19" s="736"/>
      <c r="E19" s="729"/>
      <c r="F19" s="748"/>
      <c r="G19" s="749"/>
      <c r="H19" s="729"/>
      <c r="I19" s="748"/>
      <c r="J19" s="736"/>
      <c r="K19" s="729"/>
      <c r="L19" s="748"/>
      <c r="M19" s="749"/>
    </row>
    <row r="20" spans="2:13" ht="12.75" customHeight="1" x14ac:dyDescent="0.2">
      <c r="C20" s="750"/>
      <c r="D20" s="736"/>
      <c r="F20" s="750"/>
      <c r="G20" s="751"/>
      <c r="I20" s="750"/>
      <c r="J20" s="736"/>
      <c r="L20" s="750"/>
      <c r="M20" s="751"/>
    </row>
    <row r="21" spans="2:13" ht="12.75" customHeight="1" x14ac:dyDescent="0.2">
      <c r="B21" s="297"/>
      <c r="C21" s="750"/>
      <c r="D21" s="736"/>
      <c r="F21" s="750"/>
      <c r="G21" s="751"/>
      <c r="I21" s="750"/>
      <c r="J21" s="736"/>
      <c r="L21" s="750"/>
      <c r="M21" s="751"/>
    </row>
    <row r="22" spans="2:13" s="297" customFormat="1" ht="13.5" thickBot="1" x14ac:dyDescent="0.25">
      <c r="B22" s="297" t="s">
        <v>307</v>
      </c>
      <c r="C22" s="752" t="s">
        <v>1</v>
      </c>
      <c r="D22" s="1340">
        <v>0.26</v>
      </c>
      <c r="E22" s="723"/>
      <c r="F22" s="752" t="s">
        <v>1</v>
      </c>
      <c r="G22" s="1343">
        <v>0.27</v>
      </c>
      <c r="H22" s="723"/>
      <c r="I22" s="752" t="s">
        <v>1</v>
      </c>
      <c r="J22" s="1340">
        <v>0.77</v>
      </c>
      <c r="K22" s="723"/>
      <c r="L22" s="752" t="s">
        <v>1</v>
      </c>
      <c r="M22" s="1343">
        <v>0.93</v>
      </c>
    </row>
    <row r="23" spans="2:13" ht="12.75" customHeight="1" x14ac:dyDescent="0.2">
      <c r="C23" s="750"/>
      <c r="D23" s="1341"/>
      <c r="F23" s="750"/>
      <c r="G23" s="1344"/>
      <c r="I23" s="750"/>
      <c r="J23" s="1341"/>
      <c r="L23" s="750"/>
      <c r="M23" s="1344"/>
    </row>
    <row r="24" spans="2:13" s="297" customFormat="1" ht="12.75" customHeight="1" thickBot="1" x14ac:dyDescent="0.25">
      <c r="B24" s="297" t="s">
        <v>308</v>
      </c>
      <c r="C24" s="752" t="s">
        <v>1</v>
      </c>
      <c r="D24" s="1340">
        <v>0.25</v>
      </c>
      <c r="E24" s="723"/>
      <c r="F24" s="752" t="s">
        <v>1</v>
      </c>
      <c r="G24" s="1343">
        <v>0.27</v>
      </c>
      <c r="H24" s="723"/>
      <c r="I24" s="752" t="s">
        <v>1</v>
      </c>
      <c r="J24" s="1340">
        <v>0.76</v>
      </c>
      <c r="K24" s="723"/>
      <c r="L24" s="752" t="s">
        <v>1</v>
      </c>
      <c r="M24" s="1343">
        <v>0.91</v>
      </c>
    </row>
    <row r="25" spans="2:13" ht="12.75" customHeight="1" x14ac:dyDescent="0.2">
      <c r="C25" s="753"/>
      <c r="D25" s="1342"/>
      <c r="E25" s="730"/>
      <c r="F25" s="753"/>
      <c r="G25" s="1345"/>
      <c r="H25" s="730"/>
      <c r="I25" s="753"/>
      <c r="J25" s="1342"/>
      <c r="K25" s="730"/>
      <c r="L25" s="753"/>
      <c r="M25" s="1345"/>
    </row>
    <row r="26" spans="2:13" s="297" customFormat="1" ht="12.75" customHeight="1" thickBot="1" x14ac:dyDescent="0.25">
      <c r="B26" s="297" t="s">
        <v>309</v>
      </c>
      <c r="C26" s="752" t="s">
        <v>1</v>
      </c>
      <c r="D26" s="1340">
        <v>0.23</v>
      </c>
      <c r="E26" s="723"/>
      <c r="F26" s="752" t="s">
        <v>1</v>
      </c>
      <c r="G26" s="1346">
        <v>0.23</v>
      </c>
      <c r="H26" s="723"/>
      <c r="I26" s="752" t="s">
        <v>1</v>
      </c>
      <c r="J26" s="1340">
        <v>0.71</v>
      </c>
      <c r="K26" s="723"/>
      <c r="L26" s="752" t="s">
        <v>1</v>
      </c>
      <c r="M26" s="1343">
        <v>0.87</v>
      </c>
    </row>
    <row r="27" spans="2:13" ht="12.75" customHeight="1" x14ac:dyDescent="0.2">
      <c r="C27" s="277"/>
      <c r="E27" s="711"/>
      <c r="F27" s="711"/>
      <c r="H27" s="711"/>
      <c r="I27" s="711"/>
      <c r="K27" s="711"/>
      <c r="L27" s="711"/>
    </row>
  </sheetData>
  <mergeCells count="1">
    <mergeCell ref="B1:M1"/>
  </mergeCells>
  <pageMargins left="0.89" right="0.56999999999999995" top="0.61" bottom="1" header="0.5" footer="0.33"/>
  <pageSetup scale="80" orientation="landscape" horizontalDpi="1200" verticalDpi="1200" r:id="rId1"/>
  <headerFooter alignWithMargins="0">
    <oddHeader>&amp;R&amp;G</oddHeader>
    <oddFooter>&amp;C&amp;9PAGE 24</oddFooter>
  </headerFooter>
  <customProperties>
    <customPr name="layoutContexts" r:id="rId2"/>
    <customPr name="SaveUndoMode" r:id="rId3"/>
  </customProperties>
  <legacyDrawingHF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90" zoomScaleNormal="90" zoomScaleSheetLayoutView="90" workbookViewId="0">
      <selection activeCell="V1" sqref="V1"/>
    </sheetView>
  </sheetViews>
  <sheetFormatPr defaultRowHeight="12.75" x14ac:dyDescent="0.2"/>
  <cols>
    <col min="1" max="1" width="4.140625" style="277" customWidth="1"/>
    <col min="2" max="2" width="75.7109375" style="277" customWidth="1"/>
    <col min="3" max="3" width="2.5703125" style="277" customWidth="1"/>
    <col min="4" max="4" width="16.85546875" style="711" customWidth="1"/>
    <col min="5" max="5" width="2.7109375" style="277" customWidth="1"/>
    <col min="6" max="6" width="2.5703125" style="751" customWidth="1"/>
    <col min="7" max="7" width="16.85546875" style="751" customWidth="1"/>
    <col min="8" max="8" width="2.7109375" style="751" customWidth="1"/>
    <col min="9" max="9" width="2.5703125" style="751" customWidth="1"/>
    <col min="10" max="10" width="16.85546875" style="751" customWidth="1"/>
    <col min="11" max="11" width="2.7109375" style="751" customWidth="1"/>
    <col min="12" max="12" width="2.5703125" style="751" customWidth="1"/>
    <col min="13" max="13" width="16.85546875" style="751" customWidth="1"/>
    <col min="14" max="14" width="2.7109375" style="751" customWidth="1"/>
    <col min="15" max="15" width="2.5703125" style="751" customWidth="1"/>
    <col min="16" max="16" width="16.85546875" style="751" customWidth="1"/>
    <col min="17" max="16384" width="9.140625" style="277"/>
  </cols>
  <sheetData>
    <row r="1" spans="1:16" ht="33.75" customHeight="1" x14ac:dyDescent="0.25">
      <c r="B1" s="1389" t="s">
        <v>526</v>
      </c>
      <c r="C1" s="1390"/>
      <c r="D1" s="1390"/>
      <c r="E1" s="1390"/>
      <c r="F1" s="1390"/>
      <c r="G1" s="1390"/>
      <c r="H1" s="1390"/>
      <c r="I1" s="1390"/>
      <c r="J1" s="1390"/>
      <c r="K1" s="1390"/>
      <c r="L1" s="1390"/>
      <c r="M1" s="1390"/>
      <c r="N1" s="1390"/>
      <c r="O1" s="1390"/>
      <c r="P1" s="1390"/>
    </row>
    <row r="2" spans="1:16" ht="12.75" customHeight="1" x14ac:dyDescent="0.2">
      <c r="A2" s="519"/>
    </row>
    <row r="3" spans="1:16" ht="12.75" customHeight="1" x14ac:dyDescent="0.2">
      <c r="A3" s="519"/>
    </row>
    <row r="4" spans="1:16" ht="12.75" customHeight="1" x14ac:dyDescent="0.2">
      <c r="B4" s="520"/>
      <c r="C4" s="520"/>
      <c r="D4" s="731"/>
      <c r="E4" s="520"/>
      <c r="F4" s="757"/>
      <c r="G4" s="757"/>
      <c r="H4" s="757"/>
      <c r="I4" s="757"/>
      <c r="J4" s="757"/>
      <c r="K4" s="757"/>
      <c r="L4" s="757"/>
      <c r="M4" s="757"/>
      <c r="N4" s="757"/>
      <c r="O4" s="757"/>
      <c r="P4" s="757"/>
    </row>
    <row r="5" spans="1:16" s="1347" customFormat="1" x14ac:dyDescent="0.2">
      <c r="C5" s="1348"/>
      <c r="D5" s="1349" t="s">
        <v>549</v>
      </c>
      <c r="F5" s="1348"/>
      <c r="G5" s="1349" t="s">
        <v>530</v>
      </c>
      <c r="H5" s="1350"/>
      <c r="I5" s="1348"/>
      <c r="J5" s="1349" t="s">
        <v>493</v>
      </c>
      <c r="K5" s="1350"/>
      <c r="L5" s="1348"/>
      <c r="M5" s="1349" t="s">
        <v>466</v>
      </c>
      <c r="N5" s="1350"/>
      <c r="O5" s="1348"/>
      <c r="P5" s="1349" t="s">
        <v>454</v>
      </c>
    </row>
    <row r="6" spans="1:16" ht="14.1" customHeight="1" x14ac:dyDescent="0.2">
      <c r="B6" s="277" t="s">
        <v>110</v>
      </c>
      <c r="C6" s="750"/>
      <c r="D6" s="749"/>
      <c r="F6" s="750"/>
      <c r="G6" s="749"/>
      <c r="I6" s="750"/>
      <c r="J6" s="749"/>
      <c r="L6" s="750"/>
      <c r="M6" s="749"/>
      <c r="O6" s="750"/>
      <c r="P6" s="749"/>
    </row>
    <row r="7" spans="1:16" ht="14.1" customHeight="1" x14ac:dyDescent="0.2">
      <c r="C7" s="750"/>
      <c r="D7" s="749"/>
      <c r="F7" s="750"/>
      <c r="G7" s="749"/>
      <c r="I7" s="750"/>
      <c r="J7" s="749"/>
      <c r="L7" s="750"/>
      <c r="M7" s="749"/>
      <c r="O7" s="750"/>
      <c r="P7" s="749"/>
    </row>
    <row r="8" spans="1:16" ht="14.1" customHeight="1" x14ac:dyDescent="0.2">
      <c r="B8" s="277" t="s">
        <v>304</v>
      </c>
      <c r="C8" s="753" t="s">
        <v>1</v>
      </c>
      <c r="D8" s="1351">
        <v>1207.3</v>
      </c>
      <c r="F8" s="753" t="s">
        <v>1</v>
      </c>
      <c r="G8" s="1351">
        <v>1321</v>
      </c>
      <c r="I8" s="753" t="s">
        <v>1</v>
      </c>
      <c r="J8" s="1351">
        <v>1288.5</v>
      </c>
      <c r="L8" s="753" t="s">
        <v>1</v>
      </c>
      <c r="M8" s="1351">
        <v>1246.0999999999999</v>
      </c>
      <c r="O8" s="753" t="s">
        <v>1</v>
      </c>
      <c r="P8" s="1351">
        <v>1220.3</v>
      </c>
    </row>
    <row r="9" spans="1:16" ht="14.1" customHeight="1" x14ac:dyDescent="0.2">
      <c r="C9" s="750"/>
      <c r="D9" s="1351"/>
      <c r="F9" s="750"/>
      <c r="G9" s="1351"/>
      <c r="I9" s="750"/>
      <c r="J9" s="1351"/>
      <c r="L9" s="750"/>
      <c r="M9" s="1351"/>
      <c r="O9" s="750"/>
      <c r="P9" s="1351"/>
    </row>
    <row r="10" spans="1:16" ht="14.1" customHeight="1" thickBot="1" x14ac:dyDescent="0.25">
      <c r="B10" s="277" t="s">
        <v>111</v>
      </c>
      <c r="C10" s="765" t="s">
        <v>1</v>
      </c>
      <c r="D10" s="1352">
        <v>1207.3</v>
      </c>
      <c r="F10" s="765" t="s">
        <v>1</v>
      </c>
      <c r="G10" s="1352">
        <v>1321</v>
      </c>
      <c r="I10" s="765" t="s">
        <v>1</v>
      </c>
      <c r="J10" s="1352">
        <v>1288.5</v>
      </c>
      <c r="L10" s="765" t="s">
        <v>1</v>
      </c>
      <c r="M10" s="1352">
        <v>1246.0999999999999</v>
      </c>
      <c r="O10" s="765" t="s">
        <v>1</v>
      </c>
      <c r="P10" s="1352">
        <v>1220.3</v>
      </c>
    </row>
    <row r="11" spans="1:16" ht="14.1" customHeight="1" x14ac:dyDescent="0.2">
      <c r="C11" s="750"/>
      <c r="D11" s="758"/>
      <c r="F11" s="750"/>
      <c r="G11" s="758"/>
      <c r="I11" s="750"/>
      <c r="J11" s="758"/>
      <c r="L11" s="750"/>
      <c r="M11" s="758"/>
      <c r="O11" s="750"/>
      <c r="P11" s="758"/>
    </row>
    <row r="12" spans="1:16" ht="14.1" customHeight="1" x14ac:dyDescent="0.2">
      <c r="B12" s="521" t="s">
        <v>368</v>
      </c>
      <c r="C12" s="750"/>
      <c r="D12" s="1351">
        <v>153.80000000000001</v>
      </c>
      <c r="E12" s="521"/>
      <c r="F12" s="750"/>
      <c r="G12" s="1351">
        <v>153.80000000000001</v>
      </c>
      <c r="I12" s="750"/>
      <c r="J12" s="1351">
        <v>153.80000000000001</v>
      </c>
      <c r="L12" s="750"/>
      <c r="M12" s="1351">
        <v>153.80000000000001</v>
      </c>
      <c r="O12" s="750"/>
      <c r="P12" s="1351">
        <v>153.80000000000001</v>
      </c>
    </row>
    <row r="13" spans="1:16" ht="14.1" customHeight="1" x14ac:dyDescent="0.2">
      <c r="C13" s="750"/>
      <c r="D13" s="1351"/>
      <c r="F13" s="750"/>
      <c r="G13" s="1351"/>
      <c r="I13" s="750"/>
      <c r="J13" s="1351"/>
      <c r="L13" s="750"/>
      <c r="M13" s="1351"/>
      <c r="O13" s="750"/>
      <c r="P13" s="1351"/>
    </row>
    <row r="14" spans="1:16" ht="14.1" customHeight="1" thickBot="1" x14ac:dyDescent="0.25">
      <c r="B14" s="277" t="s">
        <v>363</v>
      </c>
      <c r="C14" s="765" t="s">
        <v>1</v>
      </c>
      <c r="D14" s="1352">
        <v>1053.5</v>
      </c>
      <c r="F14" s="765" t="s">
        <v>1</v>
      </c>
      <c r="G14" s="1352">
        <v>1167.2</v>
      </c>
      <c r="I14" s="765" t="s">
        <v>1</v>
      </c>
      <c r="J14" s="1352">
        <v>1134.7</v>
      </c>
      <c r="L14" s="765" t="s">
        <v>1</v>
      </c>
      <c r="M14" s="1352">
        <v>1092.3</v>
      </c>
      <c r="O14" s="765" t="s">
        <v>1</v>
      </c>
      <c r="P14" s="1352">
        <v>1066.5</v>
      </c>
    </row>
    <row r="15" spans="1:16" ht="14.1" customHeight="1" x14ac:dyDescent="0.2">
      <c r="C15" s="750"/>
      <c r="D15" s="758"/>
      <c r="F15" s="750"/>
      <c r="G15" s="758"/>
      <c r="I15" s="750"/>
      <c r="J15" s="758"/>
      <c r="L15" s="750"/>
      <c r="M15" s="758"/>
      <c r="O15" s="750"/>
      <c r="P15" s="758"/>
    </row>
    <row r="16" spans="1:16" ht="14.1" customHeight="1" x14ac:dyDescent="0.2">
      <c r="B16" s="277" t="s">
        <v>112</v>
      </c>
      <c r="C16" s="750"/>
      <c r="D16" s="758"/>
      <c r="F16" s="750"/>
      <c r="G16" s="758"/>
      <c r="I16" s="750"/>
      <c r="J16" s="758"/>
      <c r="L16" s="750"/>
      <c r="M16" s="758"/>
      <c r="O16" s="750"/>
      <c r="P16" s="758"/>
    </row>
    <row r="17" spans="2:16" ht="14.1" customHeight="1" x14ac:dyDescent="0.2">
      <c r="C17" s="750"/>
      <c r="D17" s="758"/>
      <c r="F17" s="750"/>
      <c r="G17" s="758"/>
      <c r="I17" s="750"/>
      <c r="J17" s="758"/>
      <c r="L17" s="750"/>
      <c r="M17" s="758"/>
      <c r="O17" s="750"/>
      <c r="P17" s="758"/>
    </row>
    <row r="18" spans="2:16" ht="14.1" customHeight="1" x14ac:dyDescent="0.2">
      <c r="B18" s="277" t="s">
        <v>139</v>
      </c>
      <c r="C18" s="753"/>
      <c r="D18" s="1353">
        <v>198877892</v>
      </c>
      <c r="F18" s="753"/>
      <c r="G18" s="1353">
        <v>198805323</v>
      </c>
      <c r="I18" s="753"/>
      <c r="J18" s="1353">
        <v>198628362</v>
      </c>
      <c r="L18" s="753"/>
      <c r="M18" s="1353">
        <v>198389687</v>
      </c>
      <c r="O18" s="753"/>
      <c r="P18" s="1353">
        <v>198197858</v>
      </c>
    </row>
    <row r="19" spans="2:16" ht="14.1" customHeight="1" x14ac:dyDescent="0.2">
      <c r="B19" s="277" t="s">
        <v>224</v>
      </c>
      <c r="C19" s="750"/>
      <c r="D19" s="1353">
        <v>2941316</v>
      </c>
      <c r="F19" s="750"/>
      <c r="G19" s="1353">
        <v>2941447</v>
      </c>
      <c r="I19" s="750"/>
      <c r="J19" s="1353">
        <v>2752375</v>
      </c>
      <c r="L19" s="750"/>
      <c r="M19" s="1353">
        <v>2567149</v>
      </c>
      <c r="O19" s="750"/>
      <c r="P19" s="1353">
        <v>2877885</v>
      </c>
    </row>
    <row r="20" spans="2:16" ht="14.1" customHeight="1" thickBot="1" x14ac:dyDescent="0.25">
      <c r="B20" s="277" t="s">
        <v>243</v>
      </c>
      <c r="C20" s="1174"/>
      <c r="D20" s="1354">
        <v>201819208</v>
      </c>
      <c r="E20" s="1175"/>
      <c r="F20" s="1174"/>
      <c r="G20" s="1354">
        <v>201746770</v>
      </c>
      <c r="H20" s="1176"/>
      <c r="I20" s="1174"/>
      <c r="J20" s="1354">
        <v>201380737</v>
      </c>
      <c r="K20" s="1176"/>
      <c r="L20" s="1174"/>
      <c r="M20" s="1354">
        <v>200956836</v>
      </c>
      <c r="N20" s="1176"/>
      <c r="O20" s="1174"/>
      <c r="P20" s="1354">
        <v>201075743</v>
      </c>
    </row>
    <row r="21" spans="2:16" ht="14.1" customHeight="1" x14ac:dyDescent="0.2">
      <c r="C21" s="750"/>
      <c r="D21" s="759"/>
      <c r="F21" s="750"/>
      <c r="G21" s="759"/>
      <c r="I21" s="750"/>
      <c r="J21" s="759"/>
      <c r="L21" s="750"/>
      <c r="M21" s="759"/>
      <c r="O21" s="750"/>
      <c r="P21" s="759"/>
    </row>
    <row r="22" spans="2:16" ht="14.1" customHeight="1" x14ac:dyDescent="0.2">
      <c r="C22" s="750"/>
      <c r="D22" s="760"/>
      <c r="F22" s="750"/>
      <c r="G22" s="760"/>
      <c r="I22" s="750"/>
      <c r="J22" s="760"/>
      <c r="L22" s="750"/>
      <c r="M22" s="760"/>
      <c r="O22" s="750"/>
      <c r="P22" s="760"/>
    </row>
    <row r="23" spans="2:16" s="297" customFormat="1" ht="14.1" customHeight="1" thickBot="1" x14ac:dyDescent="0.25">
      <c r="B23" s="297" t="s">
        <v>312</v>
      </c>
      <c r="C23" s="752" t="s">
        <v>1</v>
      </c>
      <c r="D23" s="1355">
        <v>6.07</v>
      </c>
      <c r="F23" s="752" t="s">
        <v>1</v>
      </c>
      <c r="G23" s="1355">
        <v>6.64</v>
      </c>
      <c r="H23" s="767"/>
      <c r="I23" s="752" t="s">
        <v>1</v>
      </c>
      <c r="J23" s="1355">
        <v>6.49</v>
      </c>
      <c r="K23" s="767"/>
      <c r="L23" s="752" t="s">
        <v>1</v>
      </c>
      <c r="M23" s="1355">
        <v>6.28</v>
      </c>
      <c r="N23" s="767"/>
      <c r="O23" s="752" t="s">
        <v>1</v>
      </c>
      <c r="P23" s="1355">
        <v>6.16</v>
      </c>
    </row>
    <row r="24" spans="2:16" ht="14.1" customHeight="1" x14ac:dyDescent="0.2">
      <c r="C24" s="750"/>
      <c r="D24" s="1356"/>
      <c r="F24" s="750"/>
      <c r="G24" s="1356"/>
      <c r="I24" s="750"/>
      <c r="J24" s="1356"/>
      <c r="L24" s="750"/>
      <c r="M24" s="1356"/>
      <c r="O24" s="750"/>
      <c r="P24" s="1356"/>
    </row>
    <row r="25" spans="2:16" s="297" customFormat="1" ht="14.1" customHeight="1" thickBot="1" x14ac:dyDescent="0.25">
      <c r="B25" s="297" t="s">
        <v>310</v>
      </c>
      <c r="C25" s="752" t="s">
        <v>1</v>
      </c>
      <c r="D25" s="1355">
        <v>5.98</v>
      </c>
      <c r="F25" s="752" t="s">
        <v>1</v>
      </c>
      <c r="G25" s="1355">
        <v>6.55</v>
      </c>
      <c r="H25" s="767"/>
      <c r="I25" s="752" t="s">
        <v>1</v>
      </c>
      <c r="J25" s="1355">
        <v>6.4</v>
      </c>
      <c r="K25" s="767"/>
      <c r="L25" s="752" t="s">
        <v>1</v>
      </c>
      <c r="M25" s="1355">
        <v>6.2</v>
      </c>
      <c r="N25" s="767"/>
      <c r="O25" s="752" t="s">
        <v>1</v>
      </c>
      <c r="P25" s="1355">
        <v>6.07</v>
      </c>
    </row>
    <row r="26" spans="2:16" s="297" customFormat="1" ht="14.1" customHeight="1" x14ac:dyDescent="0.2">
      <c r="C26" s="766"/>
      <c r="D26" s="1357"/>
      <c r="F26" s="766"/>
      <c r="G26" s="1357"/>
      <c r="H26" s="767"/>
      <c r="I26" s="766"/>
      <c r="J26" s="1357"/>
      <c r="K26" s="767"/>
      <c r="L26" s="766"/>
      <c r="M26" s="1357"/>
      <c r="N26" s="767"/>
      <c r="O26" s="766"/>
      <c r="P26" s="1357"/>
    </row>
    <row r="27" spans="2:16" s="297" customFormat="1" ht="14.1" customHeight="1" thickBot="1" x14ac:dyDescent="0.25">
      <c r="B27" s="297" t="s">
        <v>364</v>
      </c>
      <c r="C27" s="752" t="s">
        <v>1</v>
      </c>
      <c r="D27" s="1355">
        <v>5.3</v>
      </c>
      <c r="F27" s="752" t="s">
        <v>1</v>
      </c>
      <c r="G27" s="1355">
        <v>5.87</v>
      </c>
      <c r="H27" s="767"/>
      <c r="I27" s="752" t="s">
        <v>1</v>
      </c>
      <c r="J27" s="1355">
        <v>5.71</v>
      </c>
      <c r="K27" s="767"/>
      <c r="L27" s="752" t="s">
        <v>1</v>
      </c>
      <c r="M27" s="1355">
        <v>5.51</v>
      </c>
      <c r="N27" s="767"/>
      <c r="O27" s="752" t="s">
        <v>1</v>
      </c>
      <c r="P27" s="1355">
        <v>5.38</v>
      </c>
    </row>
    <row r="28" spans="2:16" ht="14.1" customHeight="1" x14ac:dyDescent="0.2">
      <c r="C28" s="750"/>
      <c r="D28" s="1356"/>
      <c r="F28" s="750"/>
      <c r="G28" s="1356"/>
      <c r="I28" s="750"/>
      <c r="J28" s="1356"/>
      <c r="L28" s="750"/>
      <c r="M28" s="1356"/>
      <c r="O28" s="750"/>
      <c r="P28" s="1356"/>
    </row>
    <row r="29" spans="2:16" s="297" customFormat="1" ht="14.1" customHeight="1" thickBot="1" x14ac:dyDescent="0.25">
      <c r="B29" s="297" t="s">
        <v>365</v>
      </c>
      <c r="C29" s="752" t="s">
        <v>1</v>
      </c>
      <c r="D29" s="1355">
        <v>5.22</v>
      </c>
      <c r="F29" s="752" t="s">
        <v>1</v>
      </c>
      <c r="G29" s="1355">
        <v>5.79</v>
      </c>
      <c r="H29" s="767"/>
      <c r="I29" s="752" t="s">
        <v>1</v>
      </c>
      <c r="J29" s="1355">
        <v>5.63</v>
      </c>
      <c r="K29" s="767"/>
      <c r="L29" s="752" t="s">
        <v>1</v>
      </c>
      <c r="M29" s="1355">
        <v>5.44</v>
      </c>
      <c r="N29" s="767"/>
      <c r="O29" s="752" t="s">
        <v>1</v>
      </c>
      <c r="P29" s="1355">
        <v>5.3</v>
      </c>
    </row>
    <row r="30" spans="2:16" s="297" customFormat="1" ht="14.1" customHeight="1" x14ac:dyDescent="0.2">
      <c r="C30" s="766"/>
      <c r="D30" s="761"/>
      <c r="F30" s="766"/>
      <c r="G30" s="761"/>
      <c r="H30" s="767"/>
      <c r="I30" s="766"/>
      <c r="J30" s="761"/>
      <c r="K30" s="767"/>
      <c r="L30" s="766"/>
      <c r="M30" s="761"/>
      <c r="N30" s="767"/>
      <c r="O30" s="766"/>
      <c r="P30" s="761"/>
    </row>
    <row r="31" spans="2:16" ht="14.1" customHeight="1" x14ac:dyDescent="0.2">
      <c r="C31" s="750"/>
      <c r="D31" s="762"/>
      <c r="F31" s="750"/>
      <c r="G31" s="762"/>
      <c r="I31" s="750"/>
      <c r="J31" s="762"/>
      <c r="L31" s="750"/>
      <c r="M31" s="762"/>
      <c r="O31" s="750"/>
      <c r="P31" s="762"/>
    </row>
    <row r="32" spans="2:16" ht="14.1" customHeight="1" x14ac:dyDescent="0.2">
      <c r="B32" s="277" t="s">
        <v>225</v>
      </c>
      <c r="C32" s="753" t="s">
        <v>1</v>
      </c>
      <c r="D32" s="1356">
        <v>0.75</v>
      </c>
      <c r="F32" s="753" t="s">
        <v>1</v>
      </c>
      <c r="G32" s="1356">
        <v>0.05</v>
      </c>
      <c r="I32" s="753" t="s">
        <v>1</v>
      </c>
      <c r="J32" s="1356">
        <v>0</v>
      </c>
      <c r="L32" s="753" t="s">
        <v>1</v>
      </c>
      <c r="M32" s="1356">
        <v>0.1</v>
      </c>
      <c r="O32" s="753" t="s">
        <v>1</v>
      </c>
      <c r="P32" s="1356">
        <v>0.95</v>
      </c>
    </row>
    <row r="33" spans="2:16" ht="14.1" customHeight="1" x14ac:dyDescent="0.2">
      <c r="B33" s="277" t="s">
        <v>226</v>
      </c>
      <c r="C33" s="750"/>
      <c r="D33" s="763">
        <v>2.8000000000000001E-2</v>
      </c>
      <c r="F33" s="750"/>
      <c r="G33" s="763">
        <v>3.1E-2</v>
      </c>
      <c r="I33" s="750"/>
      <c r="J33" s="763">
        <v>3.2000000000000001E-2</v>
      </c>
      <c r="L33" s="750"/>
      <c r="M33" s="763">
        <v>3.7999999999999999E-2</v>
      </c>
      <c r="O33" s="750"/>
      <c r="P33" s="763">
        <v>3.5000000000000003E-2</v>
      </c>
    </row>
    <row r="34" spans="2:16" ht="14.1" customHeight="1" x14ac:dyDescent="0.2">
      <c r="B34" s="277" t="s">
        <v>227</v>
      </c>
      <c r="C34" s="750"/>
      <c r="D34" s="763">
        <v>0.13500000000000001</v>
      </c>
      <c r="F34" s="750"/>
      <c r="G34" s="763">
        <v>0.14399999999999999</v>
      </c>
      <c r="I34" s="750"/>
      <c r="J34" s="763">
        <v>0.13700000000000001</v>
      </c>
      <c r="L34" s="750"/>
      <c r="M34" s="763">
        <v>0.124</v>
      </c>
      <c r="O34" s="750"/>
      <c r="P34" s="763">
        <v>0.109</v>
      </c>
    </row>
    <row r="35" spans="2:16" ht="14.1" customHeight="1" x14ac:dyDescent="0.2">
      <c r="B35" s="277" t="s">
        <v>228</v>
      </c>
      <c r="C35" s="750"/>
      <c r="D35" s="763">
        <v>0.184</v>
      </c>
      <c r="F35" s="750"/>
      <c r="G35" s="763">
        <v>0.185</v>
      </c>
      <c r="I35" s="750"/>
      <c r="J35" s="763">
        <v>0.185</v>
      </c>
      <c r="L35" s="750"/>
      <c r="M35" s="763">
        <v>0.186</v>
      </c>
      <c r="O35" s="750"/>
      <c r="P35" s="763">
        <v>0.186</v>
      </c>
    </row>
    <row r="36" spans="2:16" ht="14.1" customHeight="1" x14ac:dyDescent="0.2">
      <c r="B36" s="277" t="s">
        <v>229</v>
      </c>
      <c r="C36" s="751"/>
      <c r="D36" s="763">
        <v>0.17399999999999999</v>
      </c>
      <c r="G36" s="763">
        <v>0.17399999999999999</v>
      </c>
      <c r="J36" s="763">
        <v>0.17399999999999999</v>
      </c>
      <c r="M36" s="763">
        <v>0.17499999999999999</v>
      </c>
      <c r="P36" s="763">
        <v>0.17499999999999999</v>
      </c>
    </row>
    <row r="37" spans="2:16" ht="14.1" customHeight="1" x14ac:dyDescent="0.2">
      <c r="B37" s="277" t="s">
        <v>230</v>
      </c>
      <c r="C37" s="750"/>
      <c r="D37" s="763">
        <v>5.4109999999999996</v>
      </c>
      <c r="F37" s="750"/>
      <c r="G37" s="763">
        <v>5.1779999999999999</v>
      </c>
      <c r="I37" s="750"/>
      <c r="J37" s="763">
        <v>4.9450000000000003</v>
      </c>
      <c r="L37" s="750"/>
      <c r="M37" s="763">
        <v>4.7190000000000003</v>
      </c>
      <c r="O37" s="750"/>
      <c r="P37" s="763">
        <v>4.49</v>
      </c>
    </row>
    <row r="38" spans="2:16" ht="14.1" customHeight="1" x14ac:dyDescent="0.2">
      <c r="C38" s="751"/>
      <c r="D38" s="1344"/>
      <c r="G38" s="1344"/>
      <c r="J38" s="1344"/>
      <c r="M38" s="1344"/>
      <c r="P38" s="1344"/>
    </row>
    <row r="39" spans="2:16" ht="14.1" customHeight="1" x14ac:dyDescent="0.2">
      <c r="B39" s="277" t="s">
        <v>443</v>
      </c>
      <c r="C39" s="750"/>
      <c r="D39" s="763">
        <v>2.8000000000000001E-2</v>
      </c>
      <c r="F39" s="750"/>
      <c r="G39" s="763">
        <v>3.1E-2</v>
      </c>
      <c r="I39" s="750"/>
      <c r="J39" s="763">
        <v>3.2000000000000001E-2</v>
      </c>
      <c r="L39" s="750"/>
      <c r="M39" s="763">
        <v>3.7999999999999999E-2</v>
      </c>
      <c r="O39" s="750"/>
      <c r="P39" s="763">
        <v>3.5000000000000003E-2</v>
      </c>
    </row>
    <row r="40" spans="2:16" ht="14.1" customHeight="1" x14ac:dyDescent="0.2">
      <c r="B40" s="277" t="s">
        <v>444</v>
      </c>
      <c r="C40" s="750"/>
      <c r="D40" s="763">
        <v>0.13</v>
      </c>
      <c r="F40" s="750"/>
      <c r="G40" s="763">
        <v>0.14199999999999999</v>
      </c>
      <c r="I40" s="750"/>
      <c r="J40" s="763">
        <v>0.13400000000000001</v>
      </c>
      <c r="L40" s="750"/>
      <c r="M40" s="763">
        <v>0.124</v>
      </c>
      <c r="O40" s="750"/>
      <c r="P40" s="763">
        <v>0.13500000000000001</v>
      </c>
    </row>
    <row r="41" spans="2:16" ht="14.1" customHeight="1" x14ac:dyDescent="0.2">
      <c r="B41" s="277" t="s">
        <v>445</v>
      </c>
      <c r="C41" s="750"/>
      <c r="D41" s="763">
        <v>0.186</v>
      </c>
      <c r="F41" s="750"/>
      <c r="G41" s="763">
        <v>0.186</v>
      </c>
      <c r="I41" s="750"/>
      <c r="J41" s="763">
        <v>0.187</v>
      </c>
      <c r="L41" s="750"/>
      <c r="M41" s="763">
        <v>0.187</v>
      </c>
      <c r="O41" s="750"/>
      <c r="P41" s="763">
        <v>0.188</v>
      </c>
    </row>
    <row r="42" spans="2:16" ht="14.1" customHeight="1" x14ac:dyDescent="0.2">
      <c r="C42" s="750"/>
      <c r="D42" s="763"/>
      <c r="F42" s="750"/>
      <c r="G42" s="763"/>
      <c r="I42" s="750"/>
      <c r="J42" s="763"/>
      <c r="L42" s="750"/>
      <c r="M42" s="763"/>
      <c r="O42" s="750"/>
      <c r="P42" s="763"/>
    </row>
    <row r="43" spans="2:16" ht="14.1" customHeight="1" x14ac:dyDescent="0.2">
      <c r="B43" s="277" t="s">
        <v>361</v>
      </c>
      <c r="C43" s="751"/>
      <c r="D43" s="763">
        <v>3.1E-2</v>
      </c>
      <c r="G43" s="763">
        <v>3.6999999999999998E-2</v>
      </c>
      <c r="J43" s="763">
        <v>3.5000000000000003E-2</v>
      </c>
      <c r="M43" s="763">
        <v>4.4999999999999998E-2</v>
      </c>
      <c r="P43" s="763">
        <v>0.04</v>
      </c>
    </row>
    <row r="44" spans="2:16" ht="14.1" customHeight="1" x14ac:dyDescent="0.2">
      <c r="B44" s="277" t="s">
        <v>446</v>
      </c>
      <c r="C44" s="751"/>
      <c r="D44" s="763">
        <v>0.157</v>
      </c>
      <c r="G44" s="763">
        <v>0.16700000000000001</v>
      </c>
      <c r="J44" s="763">
        <v>0.156</v>
      </c>
      <c r="M44" s="763">
        <v>0.14199999999999999</v>
      </c>
      <c r="P44" s="1358">
        <v>0.11799999999999999</v>
      </c>
    </row>
    <row r="45" spans="2:16" ht="14.1" customHeight="1" x14ac:dyDescent="0.2"/>
    <row r="46" spans="2:16" ht="14.1" customHeight="1" x14ac:dyDescent="0.2"/>
    <row r="47" spans="2:16" ht="14.1" customHeight="1" x14ac:dyDescent="0.2">
      <c r="B47" s="1461" t="s">
        <v>573</v>
      </c>
      <c r="C47" s="1461"/>
      <c r="D47" s="1461"/>
      <c r="E47" s="1461"/>
      <c r="F47" s="1461"/>
      <c r="G47" s="1461"/>
      <c r="H47" s="1461"/>
      <c r="I47" s="1461"/>
      <c r="J47" s="1461"/>
      <c r="K47" s="1461"/>
      <c r="L47" s="1461"/>
      <c r="M47" s="1461"/>
      <c r="N47" s="1461"/>
      <c r="O47" s="1461"/>
      <c r="P47" s="1461"/>
    </row>
    <row r="48" spans="2:16" ht="13.5" customHeight="1" x14ac:dyDescent="0.2">
      <c r="B48" s="1461" t="s">
        <v>231</v>
      </c>
      <c r="C48" s="1461"/>
      <c r="D48" s="1461"/>
      <c r="E48" s="1461"/>
      <c r="F48" s="1461"/>
      <c r="G48" s="1461"/>
      <c r="H48" s="1461"/>
      <c r="I48" s="1461"/>
      <c r="J48" s="1461"/>
      <c r="K48" s="1461"/>
      <c r="L48" s="1461"/>
      <c r="M48" s="1461"/>
      <c r="N48" s="1461"/>
      <c r="O48" s="1461"/>
      <c r="P48" s="1461"/>
    </row>
  </sheetData>
  <mergeCells count="3">
    <mergeCell ref="B47:P47"/>
    <mergeCell ref="B48:P48"/>
    <mergeCell ref="B1:P1"/>
  </mergeCells>
  <pageMargins left="0.56000000000000005" right="0.52" top="0.61" bottom="0.68" header="0.5" footer="0.31"/>
  <pageSetup scale="68" orientation="landscape" horizontalDpi="1200" verticalDpi="1200" r:id="rId1"/>
  <headerFooter alignWithMargins="0">
    <oddHeader>&amp;R&amp;G</oddHeader>
    <oddFooter>&amp;C&amp;11PAGE 25</oddFooter>
  </headerFooter>
  <customProperties>
    <customPr name="layoutContexts" r:id="rId2"/>
    <customPr name="SaveUndoMode" r:id="rId3"/>
  </customProperties>
  <legacyDrawingHF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90" zoomScaleNormal="90" zoomScaleSheetLayoutView="90" workbookViewId="0">
      <selection activeCell="T1" sqref="T1"/>
    </sheetView>
  </sheetViews>
  <sheetFormatPr defaultRowHeight="12.75" x14ac:dyDescent="0.2"/>
  <cols>
    <col min="1" max="1" width="4.140625" style="9" customWidth="1"/>
    <col min="2" max="2" width="75.7109375" style="9" customWidth="1"/>
    <col min="3" max="3" width="2.5703125" style="9" customWidth="1"/>
    <col min="4" max="4" width="16.85546875" style="561" customWidth="1"/>
    <col min="5" max="5" width="2.7109375" style="561" customWidth="1"/>
    <col min="6" max="6" width="2.5703125" style="9" customWidth="1"/>
    <col min="7" max="7" width="16.85546875" style="740" customWidth="1"/>
    <col min="8" max="8" width="2.7109375" style="740" customWidth="1"/>
    <col min="9" max="9" width="2.5703125" style="740" customWidth="1"/>
    <col min="10" max="10" width="16.85546875" style="740" customWidth="1"/>
    <col min="11" max="11" width="2.7109375" style="740" customWidth="1"/>
    <col min="12" max="12" width="2.5703125" style="740" customWidth="1"/>
    <col min="13" max="13" width="16.85546875" style="740" customWidth="1"/>
    <col min="14" max="14" width="2.7109375" style="740" customWidth="1"/>
    <col min="15" max="15" width="2.5703125" style="740" customWidth="1"/>
    <col min="16" max="16" width="16.85546875" style="740" customWidth="1"/>
    <col min="17" max="16384" width="9.140625" style="9"/>
  </cols>
  <sheetData>
    <row r="1" spans="1:16" ht="33.75" customHeight="1" x14ac:dyDescent="0.25">
      <c r="B1" s="1385" t="s">
        <v>527</v>
      </c>
      <c r="C1" s="1387"/>
      <c r="D1" s="1387"/>
      <c r="E1" s="1387"/>
      <c r="F1" s="1387"/>
      <c r="G1" s="1387"/>
      <c r="H1" s="1387"/>
      <c r="I1" s="1387"/>
      <c r="J1" s="1387"/>
      <c r="K1" s="1387"/>
      <c r="L1" s="1387"/>
      <c r="M1" s="1387"/>
      <c r="N1" s="1387"/>
      <c r="O1" s="1387"/>
      <c r="P1" s="1387"/>
    </row>
    <row r="2" spans="1:16" ht="12.75" customHeight="1" x14ac:dyDescent="0.2">
      <c r="A2" s="8"/>
    </row>
    <row r="3" spans="1:16" ht="12.75" customHeight="1" x14ac:dyDescent="0.2">
      <c r="A3" s="8"/>
    </row>
    <row r="4" spans="1:16" ht="12.75" customHeight="1" x14ac:dyDescent="0.2">
      <c r="B4" s="439"/>
      <c r="C4" s="439"/>
      <c r="D4" s="732"/>
      <c r="E4" s="732"/>
      <c r="F4" s="439"/>
      <c r="G4" s="788"/>
      <c r="H4" s="788"/>
      <c r="I4" s="788"/>
      <c r="J4" s="788"/>
      <c r="K4" s="788"/>
      <c r="L4" s="788"/>
      <c r="M4" s="788"/>
      <c r="N4" s="788"/>
      <c r="O4" s="788"/>
      <c r="P4" s="788"/>
    </row>
    <row r="5" spans="1:16" s="1359" customFormat="1" x14ac:dyDescent="0.2">
      <c r="C5" s="1360"/>
      <c r="D5" s="1361" t="s">
        <v>549</v>
      </c>
      <c r="E5" s="1362"/>
      <c r="F5" s="1360"/>
      <c r="G5" s="1361" t="s">
        <v>530</v>
      </c>
      <c r="H5" s="1363"/>
      <c r="I5" s="1364"/>
      <c r="J5" s="1361" t="s">
        <v>493</v>
      </c>
      <c r="K5" s="1363"/>
      <c r="L5" s="1364"/>
      <c r="M5" s="1361" t="s">
        <v>466</v>
      </c>
      <c r="N5" s="1363"/>
      <c r="O5" s="1364"/>
      <c r="P5" s="1361" t="s">
        <v>454</v>
      </c>
    </row>
    <row r="6" spans="1:16" x14ac:dyDescent="0.2">
      <c r="C6" s="490"/>
      <c r="D6" s="789"/>
      <c r="F6" s="417"/>
      <c r="G6" s="789"/>
      <c r="I6" s="790"/>
      <c r="J6" s="789"/>
      <c r="L6" s="790"/>
      <c r="M6" s="789"/>
      <c r="O6" s="790"/>
      <c r="P6" s="789"/>
    </row>
    <row r="7" spans="1:16" ht="12.75" customHeight="1" x14ac:dyDescent="0.2">
      <c r="C7" s="10"/>
      <c r="D7" s="791"/>
      <c r="F7" s="10"/>
      <c r="G7" s="791"/>
      <c r="I7" s="792"/>
      <c r="J7" s="791"/>
      <c r="L7" s="792"/>
      <c r="M7" s="791"/>
      <c r="O7" s="792"/>
      <c r="P7" s="791"/>
    </row>
    <row r="8" spans="1:16" ht="14.1" customHeight="1" x14ac:dyDescent="0.2">
      <c r="B8" s="382" t="s">
        <v>304</v>
      </c>
      <c r="C8" s="12" t="s">
        <v>1</v>
      </c>
      <c r="D8" s="1365">
        <v>1207.3</v>
      </c>
      <c r="E8" s="555"/>
      <c r="F8" s="12" t="s">
        <v>1</v>
      </c>
      <c r="G8" s="1365">
        <v>1321</v>
      </c>
      <c r="H8" s="528"/>
      <c r="I8" s="793" t="s">
        <v>1</v>
      </c>
      <c r="J8" s="1365">
        <v>1288.5</v>
      </c>
      <c r="K8" s="528"/>
      <c r="L8" s="793" t="s">
        <v>1</v>
      </c>
      <c r="M8" s="1365">
        <v>1246.0999999999999</v>
      </c>
      <c r="N8" s="528"/>
      <c r="O8" s="793" t="s">
        <v>1</v>
      </c>
      <c r="P8" s="1365">
        <v>1220.3</v>
      </c>
    </row>
    <row r="9" spans="1:16" ht="14.1" customHeight="1" x14ac:dyDescent="0.2">
      <c r="C9" s="12"/>
      <c r="D9" s="1365"/>
      <c r="E9" s="555"/>
      <c r="F9" s="12"/>
      <c r="G9" s="1365"/>
      <c r="H9" s="528"/>
      <c r="I9" s="793"/>
      <c r="J9" s="1365"/>
      <c r="K9" s="528"/>
      <c r="L9" s="793"/>
      <c r="M9" s="1365"/>
      <c r="N9" s="528"/>
      <c r="O9" s="793"/>
      <c r="P9" s="1365"/>
    </row>
    <row r="10" spans="1:16" ht="14.1" customHeight="1" x14ac:dyDescent="0.2">
      <c r="B10" s="328" t="s">
        <v>368</v>
      </c>
      <c r="C10" s="12" t="s">
        <v>1</v>
      </c>
      <c r="D10" s="1336">
        <v>153.80000000000001</v>
      </c>
      <c r="E10" s="556"/>
      <c r="F10" s="12" t="s">
        <v>1</v>
      </c>
      <c r="G10" s="1336">
        <v>153.80000000000001</v>
      </c>
      <c r="H10" s="746"/>
      <c r="I10" s="793" t="s">
        <v>1</v>
      </c>
      <c r="J10" s="1336">
        <v>153.80000000000001</v>
      </c>
      <c r="K10" s="746"/>
      <c r="L10" s="793" t="s">
        <v>1</v>
      </c>
      <c r="M10" s="1336">
        <v>153.80000000000001</v>
      </c>
      <c r="N10" s="746"/>
      <c r="O10" s="793" t="s">
        <v>1</v>
      </c>
      <c r="P10" s="1336">
        <v>153.80000000000001</v>
      </c>
    </row>
    <row r="11" spans="1:16" ht="14.1" customHeight="1" x14ac:dyDescent="0.2">
      <c r="C11" s="12"/>
      <c r="D11" s="1365"/>
      <c r="E11" s="555"/>
      <c r="F11" s="12"/>
      <c r="G11" s="1365"/>
      <c r="H11" s="528"/>
      <c r="I11" s="793"/>
      <c r="J11" s="1365"/>
      <c r="K11" s="528"/>
      <c r="L11" s="793"/>
      <c r="M11" s="1365"/>
      <c r="N11" s="528"/>
      <c r="O11" s="793"/>
      <c r="P11" s="1365"/>
    </row>
    <row r="12" spans="1:16" ht="14.1" customHeight="1" thickBot="1" x14ac:dyDescent="0.25">
      <c r="B12" s="382" t="s">
        <v>367</v>
      </c>
      <c r="C12" s="51" t="s">
        <v>1</v>
      </c>
      <c r="D12" s="1366">
        <v>1053.5</v>
      </c>
      <c r="E12" s="555"/>
      <c r="F12" s="51" t="s">
        <v>1</v>
      </c>
      <c r="G12" s="1366">
        <v>1167.2</v>
      </c>
      <c r="H12" s="528"/>
      <c r="I12" s="794" t="s">
        <v>1</v>
      </c>
      <c r="J12" s="1366">
        <v>1134.7</v>
      </c>
      <c r="K12" s="528"/>
      <c r="L12" s="794" t="s">
        <v>1</v>
      </c>
      <c r="M12" s="1366">
        <v>1092.3</v>
      </c>
      <c r="N12" s="528"/>
      <c r="O12" s="794" t="s">
        <v>1</v>
      </c>
      <c r="P12" s="1366">
        <v>1066.5</v>
      </c>
    </row>
    <row r="13" spans="1:16" ht="14.1" customHeight="1" x14ac:dyDescent="0.2">
      <c r="C13" s="12"/>
      <c r="D13" s="791"/>
      <c r="E13" s="555"/>
      <c r="F13" s="12"/>
      <c r="G13" s="791"/>
      <c r="H13" s="528"/>
      <c r="I13" s="793"/>
      <c r="J13" s="791"/>
      <c r="K13" s="528"/>
      <c r="L13" s="793"/>
      <c r="M13" s="791"/>
      <c r="N13" s="528"/>
      <c r="O13" s="793"/>
      <c r="P13" s="791"/>
    </row>
    <row r="14" spans="1:16" ht="14.1" customHeight="1" x14ac:dyDescent="0.2">
      <c r="C14" s="10"/>
      <c r="D14" s="746"/>
      <c r="E14" s="555"/>
      <c r="F14" s="10"/>
      <c r="G14" s="746"/>
      <c r="H14" s="528"/>
      <c r="I14" s="795"/>
      <c r="J14" s="746"/>
      <c r="K14" s="528"/>
      <c r="L14" s="795"/>
      <c r="M14" s="746"/>
      <c r="N14" s="528"/>
      <c r="O14" s="795"/>
      <c r="P14" s="746"/>
    </row>
    <row r="15" spans="1:16" ht="14.1" customHeight="1" x14ac:dyDescent="0.2">
      <c r="B15" s="9" t="s">
        <v>112</v>
      </c>
      <c r="C15" s="10"/>
      <c r="D15" s="746"/>
      <c r="E15" s="555"/>
      <c r="F15" s="10"/>
      <c r="G15" s="746"/>
      <c r="H15" s="528"/>
      <c r="I15" s="795"/>
      <c r="J15" s="746"/>
      <c r="K15" s="528"/>
      <c r="L15" s="795"/>
      <c r="M15" s="746"/>
      <c r="N15" s="528"/>
      <c r="O15" s="795"/>
      <c r="P15" s="746"/>
    </row>
    <row r="16" spans="1:16" ht="14.1" customHeight="1" x14ac:dyDescent="0.2">
      <c r="C16" s="10"/>
      <c r="D16" s="746"/>
      <c r="E16" s="555"/>
      <c r="F16" s="10"/>
      <c r="G16" s="746"/>
      <c r="H16" s="528"/>
      <c r="I16" s="795"/>
      <c r="J16" s="746"/>
      <c r="K16" s="528"/>
      <c r="L16" s="795"/>
      <c r="M16" s="746"/>
      <c r="N16" s="528"/>
      <c r="O16" s="795"/>
      <c r="P16" s="746"/>
    </row>
    <row r="17" spans="2:17" ht="14.1" customHeight="1" x14ac:dyDescent="0.2">
      <c r="B17" s="9" t="s">
        <v>139</v>
      </c>
      <c r="C17" s="12"/>
      <c r="D17" s="1335">
        <v>198877892</v>
      </c>
      <c r="E17" s="555"/>
      <c r="F17" s="12"/>
      <c r="G17" s="1335">
        <v>198805323</v>
      </c>
      <c r="H17" s="528"/>
      <c r="I17" s="793"/>
      <c r="J17" s="1335">
        <v>198628362</v>
      </c>
      <c r="K17" s="528"/>
      <c r="L17" s="793"/>
      <c r="M17" s="1335">
        <v>198389687</v>
      </c>
      <c r="N17" s="528"/>
      <c r="O17" s="793"/>
      <c r="P17" s="1335">
        <v>198197858</v>
      </c>
    </row>
    <row r="18" spans="2:17" ht="14.1" customHeight="1" x14ac:dyDescent="0.2">
      <c r="B18" s="9" t="s">
        <v>161</v>
      </c>
      <c r="C18" s="371"/>
      <c r="D18" s="1335">
        <v>2941316</v>
      </c>
      <c r="E18" s="555"/>
      <c r="F18" s="371"/>
      <c r="G18" s="1335">
        <v>2941447</v>
      </c>
      <c r="H18" s="528"/>
      <c r="I18" s="795"/>
      <c r="J18" s="1335">
        <v>2752375</v>
      </c>
      <c r="K18" s="528"/>
      <c r="L18" s="795"/>
      <c r="M18" s="1335">
        <v>2567149</v>
      </c>
      <c r="N18" s="528"/>
      <c r="O18" s="795"/>
      <c r="P18" s="1335">
        <v>2877885</v>
      </c>
    </row>
    <row r="19" spans="2:17" ht="14.1" customHeight="1" x14ac:dyDescent="0.2">
      <c r="B19" s="9" t="s">
        <v>211</v>
      </c>
      <c r="C19" s="99"/>
      <c r="D19" s="1368">
        <v>201819208</v>
      </c>
      <c r="E19" s="555"/>
      <c r="F19" s="99"/>
      <c r="G19" s="1368">
        <v>201746770</v>
      </c>
      <c r="H19" s="528"/>
      <c r="I19" s="796"/>
      <c r="J19" s="1368">
        <v>201380737</v>
      </c>
      <c r="K19" s="528"/>
      <c r="L19" s="796"/>
      <c r="M19" s="1368">
        <v>200956836</v>
      </c>
      <c r="N19" s="528"/>
      <c r="O19" s="796"/>
      <c r="P19" s="1368">
        <v>201075743</v>
      </c>
    </row>
    <row r="20" spans="2:17" ht="14.1" customHeight="1" x14ac:dyDescent="0.2">
      <c r="C20" s="10"/>
      <c r="D20" s="1369"/>
      <c r="E20" s="555"/>
      <c r="F20" s="10"/>
      <c r="G20" s="1369"/>
      <c r="H20" s="528"/>
      <c r="I20" s="795"/>
      <c r="J20" s="1369"/>
      <c r="K20" s="528"/>
      <c r="L20" s="795"/>
      <c r="M20" s="1369"/>
      <c r="N20" s="528"/>
      <c r="O20" s="795"/>
      <c r="P20" s="1369"/>
    </row>
    <row r="21" spans="2:17" ht="14.1" customHeight="1" x14ac:dyDescent="0.2">
      <c r="C21" s="10"/>
      <c r="D21" s="1369"/>
      <c r="E21" s="555"/>
      <c r="F21" s="10"/>
      <c r="G21" s="1369"/>
      <c r="H21" s="528"/>
      <c r="I21" s="795"/>
      <c r="J21" s="1369"/>
      <c r="K21" s="528"/>
      <c r="L21" s="795"/>
      <c r="M21" s="1369"/>
      <c r="N21" s="528"/>
      <c r="O21" s="795"/>
      <c r="P21" s="1369"/>
    </row>
    <row r="22" spans="2:17" s="11" customFormat="1" ht="14.1" customHeight="1" thickBot="1" x14ac:dyDescent="0.25">
      <c r="B22" s="11" t="s">
        <v>312</v>
      </c>
      <c r="C22" s="375" t="s">
        <v>1</v>
      </c>
      <c r="D22" s="1370">
        <v>6.07</v>
      </c>
      <c r="E22" s="566"/>
      <c r="F22" s="375" t="s">
        <v>1</v>
      </c>
      <c r="G22" s="1370">
        <v>6.64</v>
      </c>
      <c r="H22" s="797"/>
      <c r="I22" s="798" t="s">
        <v>1</v>
      </c>
      <c r="J22" s="1370">
        <v>6.49</v>
      </c>
      <c r="K22" s="797"/>
      <c r="L22" s="798" t="s">
        <v>1</v>
      </c>
      <c r="M22" s="1370">
        <v>6.28</v>
      </c>
      <c r="N22" s="797"/>
      <c r="O22" s="798" t="s">
        <v>1</v>
      </c>
      <c r="P22" s="1370">
        <v>6.16</v>
      </c>
      <c r="Q22" s="374"/>
    </row>
    <row r="23" spans="2:17" ht="14.1" customHeight="1" x14ac:dyDescent="0.2">
      <c r="C23" s="10"/>
      <c r="D23" s="1365"/>
      <c r="E23" s="555"/>
      <c r="F23" s="10"/>
      <c r="G23" s="1365"/>
      <c r="H23" s="528"/>
      <c r="I23" s="795"/>
      <c r="J23" s="1365"/>
      <c r="K23" s="528"/>
      <c r="L23" s="795"/>
      <c r="M23" s="1365"/>
      <c r="N23" s="528"/>
      <c r="O23" s="795"/>
      <c r="P23" s="1365"/>
    </row>
    <row r="24" spans="2:17" s="11" customFormat="1" ht="14.1" customHeight="1" thickBot="1" x14ac:dyDescent="0.25">
      <c r="B24" s="11" t="s">
        <v>313</v>
      </c>
      <c r="C24" s="375" t="s">
        <v>1</v>
      </c>
      <c r="D24" s="1370">
        <v>5.98</v>
      </c>
      <c r="E24" s="566"/>
      <c r="F24" s="375" t="s">
        <v>1</v>
      </c>
      <c r="G24" s="1370">
        <v>6.55</v>
      </c>
      <c r="H24" s="797"/>
      <c r="I24" s="798" t="s">
        <v>1</v>
      </c>
      <c r="J24" s="1370">
        <v>6.4</v>
      </c>
      <c r="K24" s="797"/>
      <c r="L24" s="798" t="s">
        <v>1</v>
      </c>
      <c r="M24" s="1370">
        <v>6.2</v>
      </c>
      <c r="N24" s="797"/>
      <c r="O24" s="798" t="s">
        <v>1</v>
      </c>
      <c r="P24" s="1370">
        <v>6.07</v>
      </c>
      <c r="Q24" s="374"/>
    </row>
    <row r="25" spans="2:17" ht="14.1" customHeight="1" x14ac:dyDescent="0.2">
      <c r="C25" s="10"/>
      <c r="D25" s="1365"/>
      <c r="E25" s="555"/>
      <c r="F25" s="10"/>
      <c r="G25" s="1365"/>
      <c r="H25" s="528"/>
      <c r="I25" s="795"/>
      <c r="J25" s="1365"/>
      <c r="K25" s="528"/>
      <c r="L25" s="795"/>
      <c r="M25" s="1365"/>
      <c r="N25" s="528"/>
      <c r="O25" s="795"/>
      <c r="P25" s="1365"/>
    </row>
    <row r="26" spans="2:17" ht="14.1" customHeight="1" thickBot="1" x14ac:dyDescent="0.25">
      <c r="B26" s="374" t="s">
        <v>364</v>
      </c>
      <c r="C26" s="375" t="s">
        <v>1</v>
      </c>
      <c r="D26" s="1371">
        <v>5.3</v>
      </c>
      <c r="E26" s="566"/>
      <c r="F26" s="375" t="s">
        <v>1</v>
      </c>
      <c r="G26" s="1371">
        <v>5.87</v>
      </c>
      <c r="H26" s="797"/>
      <c r="I26" s="798" t="s">
        <v>1</v>
      </c>
      <c r="J26" s="1371">
        <v>5.71</v>
      </c>
      <c r="K26" s="797"/>
      <c r="L26" s="798" t="s">
        <v>1</v>
      </c>
      <c r="M26" s="1371">
        <v>5.51</v>
      </c>
      <c r="N26" s="797"/>
      <c r="O26" s="798" t="s">
        <v>1</v>
      </c>
      <c r="P26" s="1371">
        <v>5.38</v>
      </c>
    </row>
    <row r="27" spans="2:17" ht="14.1" customHeight="1" x14ac:dyDescent="0.2">
      <c r="C27" s="10"/>
      <c r="D27" s="1365"/>
      <c r="E27" s="555"/>
      <c r="F27" s="10"/>
      <c r="G27" s="1365"/>
      <c r="H27" s="528"/>
      <c r="I27" s="795"/>
      <c r="J27" s="1365"/>
      <c r="K27" s="528"/>
      <c r="L27" s="795"/>
      <c r="M27" s="1365"/>
      <c r="N27" s="528"/>
      <c r="O27" s="795"/>
      <c r="P27" s="1365"/>
    </row>
    <row r="28" spans="2:17" ht="14.1" customHeight="1" thickBot="1" x14ac:dyDescent="0.25">
      <c r="B28" s="374" t="s">
        <v>366</v>
      </c>
      <c r="C28" s="375" t="s">
        <v>1</v>
      </c>
      <c r="D28" s="1370">
        <v>5.22</v>
      </c>
      <c r="E28" s="566"/>
      <c r="F28" s="375" t="s">
        <v>1</v>
      </c>
      <c r="G28" s="1370">
        <v>5.79</v>
      </c>
      <c r="H28" s="797"/>
      <c r="I28" s="798" t="s">
        <v>1</v>
      </c>
      <c r="J28" s="1370">
        <v>5.63</v>
      </c>
      <c r="K28" s="797"/>
      <c r="L28" s="798" t="s">
        <v>1</v>
      </c>
      <c r="M28" s="1370">
        <v>5.44</v>
      </c>
      <c r="N28" s="797"/>
      <c r="O28" s="798" t="s">
        <v>1</v>
      </c>
      <c r="P28" s="1370">
        <v>5.3</v>
      </c>
    </row>
    <row r="29" spans="2:17" ht="14.1" customHeight="1" x14ac:dyDescent="0.2">
      <c r="C29" s="10"/>
      <c r="D29" s="1365"/>
      <c r="E29" s="555"/>
      <c r="F29" s="10"/>
      <c r="G29" s="1365"/>
      <c r="H29" s="528"/>
      <c r="I29" s="795"/>
      <c r="J29" s="1365"/>
      <c r="K29" s="528"/>
      <c r="L29" s="795"/>
      <c r="M29" s="1365"/>
      <c r="N29" s="528"/>
      <c r="O29" s="795"/>
      <c r="P29" s="1365"/>
    </row>
    <row r="30" spans="2:17" ht="14.1" customHeight="1" x14ac:dyDescent="0.2">
      <c r="C30" s="10"/>
      <c r="D30" s="1372"/>
      <c r="E30" s="555"/>
      <c r="F30" s="10"/>
      <c r="G30" s="1372"/>
      <c r="H30" s="528"/>
      <c r="I30" s="795"/>
      <c r="J30" s="1372"/>
      <c r="K30" s="528"/>
      <c r="L30" s="795"/>
      <c r="M30" s="1372"/>
      <c r="N30" s="528"/>
      <c r="O30" s="795"/>
      <c r="P30" s="1372"/>
    </row>
    <row r="31" spans="2:17" s="34" customFormat="1" ht="14.1" customHeight="1" x14ac:dyDescent="0.2">
      <c r="B31" s="9" t="s">
        <v>225</v>
      </c>
      <c r="C31" s="123" t="s">
        <v>1</v>
      </c>
      <c r="D31" s="1367">
        <v>0.75</v>
      </c>
      <c r="E31" s="555"/>
      <c r="F31" s="123" t="s">
        <v>1</v>
      </c>
      <c r="G31" s="1367">
        <v>0.05</v>
      </c>
      <c r="H31" s="528"/>
      <c r="I31" s="793" t="s">
        <v>1</v>
      </c>
      <c r="J31" s="1367">
        <v>0</v>
      </c>
      <c r="K31" s="528"/>
      <c r="L31" s="793" t="s">
        <v>1</v>
      </c>
      <c r="M31" s="1367">
        <v>0.1</v>
      </c>
      <c r="N31" s="528"/>
      <c r="O31" s="793" t="s">
        <v>1</v>
      </c>
      <c r="P31" s="1367">
        <v>0.95</v>
      </c>
    </row>
    <row r="32" spans="2:17" s="34" customFormat="1" ht="14.1" customHeight="1" x14ac:dyDescent="0.2">
      <c r="B32" s="268" t="s">
        <v>238</v>
      </c>
      <c r="C32" s="121"/>
      <c r="D32" s="763">
        <v>2.8000000000000001E-2</v>
      </c>
      <c r="E32" s="555"/>
      <c r="F32" s="121"/>
      <c r="G32" s="763">
        <v>3.1E-2</v>
      </c>
      <c r="H32" s="528"/>
      <c r="I32" s="795"/>
      <c r="J32" s="763">
        <v>3.2000000000000001E-2</v>
      </c>
      <c r="K32" s="528"/>
      <c r="L32" s="795"/>
      <c r="M32" s="763">
        <v>3.7999999999999999E-2</v>
      </c>
      <c r="N32" s="528"/>
      <c r="O32" s="795"/>
      <c r="P32" s="763">
        <v>3.6999999999999998E-2</v>
      </c>
    </row>
    <row r="33" spans="2:16" s="34" customFormat="1" ht="14.1" customHeight="1" x14ac:dyDescent="0.2">
      <c r="B33" s="268" t="s">
        <v>239</v>
      </c>
      <c r="C33" s="121"/>
      <c r="D33" s="763">
        <v>0.13500000000000001</v>
      </c>
      <c r="E33" s="555"/>
      <c r="F33" s="121"/>
      <c r="G33" s="763">
        <v>0.14599999999999999</v>
      </c>
      <c r="H33" s="528"/>
      <c r="I33" s="795"/>
      <c r="J33" s="763">
        <v>0.13700000000000001</v>
      </c>
      <c r="K33" s="528"/>
      <c r="L33" s="795"/>
      <c r="M33" s="763">
        <v>0.126</v>
      </c>
      <c r="N33" s="528"/>
      <c r="O33" s="795"/>
      <c r="P33" s="763">
        <v>0.125</v>
      </c>
    </row>
    <row r="34" spans="2:16" s="34" customFormat="1" ht="14.1" customHeight="1" x14ac:dyDescent="0.2">
      <c r="B34" s="268" t="s">
        <v>240</v>
      </c>
      <c r="C34" s="121"/>
      <c r="D34" s="763">
        <v>0.184</v>
      </c>
      <c r="E34" s="555"/>
      <c r="F34" s="121"/>
      <c r="G34" s="763">
        <v>0.185</v>
      </c>
      <c r="H34" s="528"/>
      <c r="I34" s="795"/>
      <c r="J34" s="763">
        <v>0.185</v>
      </c>
      <c r="K34" s="528"/>
      <c r="L34" s="795"/>
      <c r="M34" s="763">
        <v>0.186</v>
      </c>
      <c r="N34" s="528"/>
      <c r="O34" s="795"/>
      <c r="P34" s="763">
        <v>0.186</v>
      </c>
    </row>
    <row r="35" spans="2:16" s="34" customFormat="1" ht="14.1" customHeight="1" x14ac:dyDescent="0.2">
      <c r="B35" s="268" t="s">
        <v>241</v>
      </c>
      <c r="D35" s="763">
        <v>0.17399999999999999</v>
      </c>
      <c r="E35" s="555"/>
      <c r="G35" s="763">
        <v>0.17399999999999999</v>
      </c>
      <c r="H35" s="528"/>
      <c r="I35" s="528"/>
      <c r="J35" s="763">
        <v>0.17399999999999999</v>
      </c>
      <c r="K35" s="528"/>
      <c r="L35" s="528"/>
      <c r="M35" s="763">
        <v>0.17399999999999999</v>
      </c>
      <c r="N35" s="528"/>
      <c r="O35" s="528"/>
      <c r="P35" s="763">
        <v>0.17499999999999999</v>
      </c>
    </row>
    <row r="36" spans="2:16" s="34" customFormat="1" ht="14.1" customHeight="1" x14ac:dyDescent="0.2">
      <c r="B36" s="268" t="s">
        <v>242</v>
      </c>
      <c r="C36" s="121"/>
      <c r="D36" s="763">
        <v>5.4109999999999996</v>
      </c>
      <c r="E36" s="555"/>
      <c r="F36" s="121"/>
      <c r="G36" s="763">
        <v>5.1779999999999999</v>
      </c>
      <c r="H36" s="528"/>
      <c r="I36" s="795"/>
      <c r="J36" s="763">
        <v>4.9450000000000003</v>
      </c>
      <c r="K36" s="528"/>
      <c r="L36" s="795"/>
      <c r="M36" s="763">
        <v>4.7190000000000003</v>
      </c>
      <c r="N36" s="528"/>
      <c r="O36" s="795"/>
      <c r="P36" s="763">
        <v>4.49</v>
      </c>
    </row>
    <row r="37" spans="2:16" ht="14.1" customHeight="1" x14ac:dyDescent="0.2">
      <c r="D37" s="1373"/>
      <c r="E37" s="555"/>
      <c r="G37" s="1373"/>
      <c r="H37" s="528"/>
      <c r="I37" s="528"/>
      <c r="J37" s="1373"/>
      <c r="K37" s="528"/>
      <c r="L37" s="528"/>
      <c r="M37" s="1373"/>
      <c r="N37" s="528"/>
      <c r="O37" s="528"/>
      <c r="P37" s="1373"/>
    </row>
    <row r="38" spans="2:16" ht="14.1" customHeight="1" x14ac:dyDescent="0.2">
      <c r="B38" s="382" t="s">
        <v>362</v>
      </c>
      <c r="D38" s="763">
        <v>3.1E-2</v>
      </c>
      <c r="E38" s="555"/>
      <c r="G38" s="763">
        <v>3.6999999999999998E-2</v>
      </c>
      <c r="H38" s="528"/>
      <c r="I38" s="528"/>
      <c r="J38" s="763">
        <v>3.5000000000000003E-2</v>
      </c>
      <c r="K38" s="528"/>
      <c r="L38" s="528"/>
      <c r="M38" s="763">
        <v>4.4999999999999998E-2</v>
      </c>
      <c r="N38" s="528"/>
      <c r="O38" s="528"/>
      <c r="P38" s="763">
        <v>0.04</v>
      </c>
    </row>
    <row r="39" spans="2:16" ht="14.1" customHeight="1" x14ac:dyDescent="0.2">
      <c r="B39" s="277" t="s">
        <v>447</v>
      </c>
      <c r="C39" s="277"/>
      <c r="D39" s="763">
        <v>0.157</v>
      </c>
      <c r="E39" s="711"/>
      <c r="F39" s="277"/>
      <c r="G39" s="763">
        <v>0.16700000000000001</v>
      </c>
      <c r="H39" s="751"/>
      <c r="I39" s="751"/>
      <c r="J39" s="763">
        <v>0.156</v>
      </c>
      <c r="K39" s="751"/>
      <c r="L39" s="751"/>
      <c r="M39" s="763">
        <v>0.14599999999999999</v>
      </c>
      <c r="N39" s="751"/>
      <c r="O39" s="751"/>
      <c r="P39" s="1358">
        <v>0.14399999999999999</v>
      </c>
    </row>
    <row r="40" spans="2:16" ht="14.1" customHeight="1" x14ac:dyDescent="0.2">
      <c r="B40" s="277"/>
      <c r="C40" s="277"/>
      <c r="D40" s="557"/>
      <c r="E40" s="711"/>
      <c r="F40" s="277"/>
      <c r="G40" s="763"/>
      <c r="H40" s="751"/>
      <c r="I40" s="751"/>
      <c r="J40" s="763"/>
      <c r="K40" s="751"/>
      <c r="L40" s="751"/>
      <c r="M40" s="768"/>
      <c r="N40" s="751"/>
      <c r="O40" s="751"/>
      <c r="P40" s="763"/>
    </row>
    <row r="41" spans="2:16" ht="14.1" customHeight="1" x14ac:dyDescent="0.2"/>
    <row r="42" spans="2:16" ht="14.1" customHeight="1" x14ac:dyDescent="0.2">
      <c r="B42" s="1462" t="s">
        <v>573</v>
      </c>
      <c r="C42" s="1462"/>
      <c r="D42" s="1462"/>
      <c r="E42" s="1462"/>
      <c r="F42" s="1462"/>
      <c r="G42" s="1462"/>
      <c r="H42" s="1462"/>
      <c r="I42" s="1462"/>
      <c r="J42" s="1462"/>
      <c r="K42" s="1462"/>
      <c r="L42" s="1462"/>
      <c r="M42" s="1462"/>
      <c r="N42" s="1462"/>
      <c r="O42" s="1462"/>
      <c r="P42" s="1462"/>
    </row>
    <row r="43" spans="2:16" ht="14.1" customHeight="1" x14ac:dyDescent="0.2">
      <c r="B43" s="1462" t="s">
        <v>233</v>
      </c>
      <c r="C43" s="1462"/>
      <c r="D43" s="1462"/>
      <c r="E43" s="1462"/>
      <c r="F43" s="1462"/>
      <c r="G43" s="1462"/>
      <c r="H43" s="1462"/>
      <c r="I43" s="1462"/>
      <c r="J43" s="1462"/>
      <c r="K43" s="1462"/>
      <c r="L43" s="1462"/>
      <c r="M43" s="1462"/>
      <c r="N43" s="1462"/>
      <c r="O43" s="1462"/>
      <c r="P43" s="1462"/>
    </row>
    <row r="44" spans="2:16" ht="14.1" customHeight="1" x14ac:dyDescent="0.2"/>
    <row r="46" spans="2:16" x14ac:dyDescent="0.2">
      <c r="J46" s="764"/>
    </row>
    <row r="47" spans="2:16" x14ac:dyDescent="0.2">
      <c r="J47" s="764"/>
    </row>
  </sheetData>
  <mergeCells count="3">
    <mergeCell ref="B1:P1"/>
    <mergeCell ref="B42:P42"/>
    <mergeCell ref="B43:P43"/>
  </mergeCells>
  <phoneticPr fontId="17" type="noConversion"/>
  <pageMargins left="0.56000000000000005" right="0.63" top="0.61" bottom="0.68" header="0.5" footer="0.31"/>
  <pageSetup scale="68" orientation="landscape" horizontalDpi="1200" verticalDpi="1200" r:id="rId1"/>
  <headerFooter alignWithMargins="0">
    <oddHeader>&amp;R&amp;G</oddHeader>
    <oddFooter>&amp;C&amp;11PAGE 26</oddFooter>
  </headerFooter>
  <customProperties>
    <customPr name="layoutContexts" r:id="rId2"/>
    <customPr name="SaveUndoMode" r:id="rId3"/>
  </customProperties>
  <legacyDrawingHF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42578125"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16384" width="9.140625" style="9"/>
  </cols>
  <sheetData>
    <row r="1" spans="1:8" ht="15.75" x14ac:dyDescent="0.25">
      <c r="B1" s="1387" t="s">
        <v>277</v>
      </c>
      <c r="C1" s="1387"/>
      <c r="D1" s="1387"/>
      <c r="E1" s="1387"/>
      <c r="F1" s="1387"/>
      <c r="G1" s="1387"/>
      <c r="H1" s="1387"/>
    </row>
    <row r="2" spans="1:8" ht="15.75" x14ac:dyDescent="0.25">
      <c r="B2" s="1387" t="s">
        <v>357</v>
      </c>
      <c r="C2" s="1387"/>
      <c r="D2" s="1387"/>
      <c r="E2" s="1387"/>
      <c r="F2" s="1387"/>
      <c r="G2" s="1387"/>
      <c r="H2" s="1387"/>
    </row>
    <row r="3" spans="1:8" ht="12.75" customHeight="1" x14ac:dyDescent="0.2">
      <c r="A3" s="8"/>
    </row>
    <row r="4" spans="1:8" ht="12.75" customHeight="1" x14ac:dyDescent="0.2">
      <c r="A4" s="8"/>
    </row>
    <row r="5" spans="1:8" ht="12.75" customHeight="1" x14ac:dyDescent="0.25">
      <c r="B5" s="144"/>
      <c r="C5" s="144"/>
      <c r="D5" s="144"/>
      <c r="E5" s="144"/>
      <c r="F5" s="144"/>
      <c r="G5" s="144"/>
      <c r="H5" s="144"/>
    </row>
    <row r="6" spans="1:8" ht="12.75" customHeight="1" x14ac:dyDescent="0.2">
      <c r="B6" s="439"/>
      <c r="C6" s="439"/>
      <c r="D6" s="439"/>
      <c r="E6" s="439"/>
      <c r="F6" s="439"/>
      <c r="G6" s="439"/>
      <c r="H6" s="439"/>
    </row>
    <row r="7" spans="1:8" x14ac:dyDescent="0.2">
      <c r="C7" s="491"/>
      <c r="D7" s="370" t="s">
        <v>354</v>
      </c>
      <c r="F7" s="491"/>
      <c r="G7" s="370" t="s">
        <v>316</v>
      </c>
    </row>
    <row r="8" spans="1:8" ht="14.1" customHeight="1" x14ac:dyDescent="0.2">
      <c r="B8" s="9" t="s">
        <v>110</v>
      </c>
      <c r="C8" s="10"/>
      <c r="D8" s="34"/>
      <c r="F8" s="10"/>
      <c r="G8" s="34"/>
    </row>
    <row r="9" spans="1:8" ht="14.1" customHeight="1" x14ac:dyDescent="0.2">
      <c r="C9" s="10"/>
      <c r="D9" s="34"/>
      <c r="F9" s="10"/>
      <c r="G9" s="34"/>
    </row>
    <row r="10" spans="1:8" ht="14.1" customHeight="1" x14ac:dyDescent="0.2">
      <c r="B10" s="9" t="s">
        <v>304</v>
      </c>
      <c r="C10" s="12" t="s">
        <v>1</v>
      </c>
      <c r="D10" s="31">
        <f>'Balance Sheets'!J44-'Balance Sheets'!J21</f>
        <v>1134.7</v>
      </c>
      <c r="F10" s="12" t="s">
        <v>1</v>
      </c>
      <c r="G10" s="31">
        <f>'Balance Sheets'!P44-'Balance Sheets'!P21</f>
        <v>1066.5</v>
      </c>
    </row>
    <row r="11" spans="1:8" ht="14.1" customHeight="1" x14ac:dyDescent="0.2">
      <c r="B11" s="9" t="s">
        <v>213</v>
      </c>
      <c r="C11" s="10"/>
      <c r="D11" s="31">
        <v>140.30000000000001</v>
      </c>
      <c r="F11" s="10"/>
      <c r="G11" s="31">
        <v>141.9</v>
      </c>
    </row>
    <row r="12" spans="1:8" ht="14.1" hidden="1" customHeight="1" x14ac:dyDescent="0.2">
      <c r="B12" s="9" t="s">
        <v>214</v>
      </c>
      <c r="C12" s="10"/>
      <c r="D12" s="31">
        <v>0</v>
      </c>
      <c r="F12" s="10"/>
      <c r="G12" s="31">
        <v>0</v>
      </c>
    </row>
    <row r="13" spans="1:8" ht="14.1" customHeight="1" x14ac:dyDescent="0.2">
      <c r="C13" s="10"/>
      <c r="D13" s="31"/>
      <c r="F13" s="10"/>
      <c r="G13" s="31"/>
    </row>
    <row r="14" spans="1:8" ht="14.1" customHeight="1" thickBot="1" x14ac:dyDescent="0.25">
      <c r="B14" s="9" t="s">
        <v>111</v>
      </c>
      <c r="C14" s="51" t="s">
        <v>1</v>
      </c>
      <c r="D14" s="50">
        <f>SUM(D10:D13)</f>
        <v>1275</v>
      </c>
      <c r="F14" s="51" t="s">
        <v>1</v>
      </c>
      <c r="G14" s="50">
        <f>SUM(G10:G13)</f>
        <v>1208.4000000000001</v>
      </c>
    </row>
    <row r="15" spans="1:8" ht="14.1" customHeight="1" x14ac:dyDescent="0.2">
      <c r="C15" s="10"/>
      <c r="D15" s="31"/>
      <c r="F15" s="10"/>
      <c r="G15" s="31"/>
    </row>
    <row r="16" spans="1:8" ht="14.1" customHeight="1" x14ac:dyDescent="0.2">
      <c r="C16" s="10"/>
      <c r="D16" s="31"/>
      <c r="F16" s="10"/>
      <c r="G16" s="31"/>
    </row>
    <row r="17" spans="2:8" ht="14.1" customHeight="1" x14ac:dyDescent="0.2">
      <c r="B17" s="9" t="s">
        <v>112</v>
      </c>
      <c r="C17" s="10"/>
      <c r="D17" s="31"/>
      <c r="F17" s="10"/>
      <c r="G17" s="31"/>
    </row>
    <row r="18" spans="2:8" ht="14.1" customHeight="1" x14ac:dyDescent="0.2">
      <c r="C18" s="10"/>
      <c r="D18" s="31"/>
      <c r="F18" s="10"/>
      <c r="G18" s="31"/>
    </row>
    <row r="19" spans="2:8" ht="14.1" customHeight="1" x14ac:dyDescent="0.2">
      <c r="B19" s="9" t="s">
        <v>139</v>
      </c>
      <c r="C19" s="12"/>
      <c r="D19" s="124">
        <v>181771038</v>
      </c>
      <c r="F19" s="12"/>
      <c r="G19" s="124">
        <v>181026145</v>
      </c>
    </row>
    <row r="20" spans="2:8" ht="14.1" customHeight="1" x14ac:dyDescent="0.2">
      <c r="B20" s="9" t="s">
        <v>222</v>
      </c>
      <c r="C20" s="371"/>
      <c r="D20" s="124">
        <v>28793021</v>
      </c>
      <c r="F20" s="371"/>
      <c r="G20" s="124">
        <v>29116692</v>
      </c>
    </row>
    <row r="21" spans="2:8" ht="14.1" customHeight="1" x14ac:dyDescent="0.2">
      <c r="B21" s="9" t="s">
        <v>223</v>
      </c>
      <c r="C21" s="10"/>
      <c r="D21" s="124">
        <v>0</v>
      </c>
      <c r="F21" s="10"/>
      <c r="G21" s="124">
        <v>0</v>
      </c>
    </row>
    <row r="22" spans="2:8" ht="14.1" customHeight="1" x14ac:dyDescent="0.2">
      <c r="B22" s="9" t="s">
        <v>224</v>
      </c>
      <c r="C22" s="10"/>
      <c r="D22" s="124">
        <v>2900651</v>
      </c>
      <c r="F22" s="10"/>
      <c r="G22" s="124">
        <v>3489304</v>
      </c>
    </row>
    <row r="23" spans="2:8" ht="14.1" customHeight="1" thickBot="1" x14ac:dyDescent="0.25">
      <c r="B23" s="382" t="s">
        <v>243</v>
      </c>
      <c r="C23" s="51"/>
      <c r="D23" s="125">
        <f>SUM(D19:D22)</f>
        <v>213464710</v>
      </c>
      <c r="E23" s="382"/>
      <c r="F23" s="51"/>
      <c r="G23" s="125">
        <f>SUM(G19:G22)</f>
        <v>213632141</v>
      </c>
      <c r="H23" s="382"/>
    </row>
    <row r="24" spans="2:8" ht="14.1" customHeight="1" x14ac:dyDescent="0.2">
      <c r="C24" s="10"/>
      <c r="D24" s="124"/>
      <c r="F24" s="10"/>
      <c r="G24" s="124"/>
    </row>
    <row r="25" spans="2:8" ht="14.1" customHeight="1" x14ac:dyDescent="0.2">
      <c r="C25" s="10"/>
      <c r="D25" s="118"/>
      <c r="F25" s="10"/>
      <c r="G25" s="118"/>
    </row>
    <row r="26" spans="2:8" s="374" customFormat="1" ht="14.1" customHeight="1" thickBot="1" x14ac:dyDescent="0.25">
      <c r="B26" s="374" t="s">
        <v>312</v>
      </c>
      <c r="C26" s="375" t="s">
        <v>1</v>
      </c>
      <c r="D26" s="276">
        <f>(D10*1000000)/D19</f>
        <v>6.24</v>
      </c>
      <c r="F26" s="375" t="s">
        <v>1</v>
      </c>
      <c r="G26" s="276">
        <f>(G10*1000000)/G19</f>
        <v>5.89</v>
      </c>
    </row>
    <row r="27" spans="2:8" ht="14.1" customHeight="1" x14ac:dyDescent="0.2">
      <c r="C27" s="10"/>
      <c r="D27" s="126"/>
      <c r="F27" s="10"/>
      <c r="G27" s="126"/>
    </row>
    <row r="28" spans="2:8" s="374" customFormat="1" ht="14.1" customHeight="1" thickBot="1" x14ac:dyDescent="0.25">
      <c r="B28" s="374" t="s">
        <v>310</v>
      </c>
      <c r="C28" s="375" t="s">
        <v>1</v>
      </c>
      <c r="D28" s="276">
        <f>(D14*1000000)/D23</f>
        <v>5.97</v>
      </c>
      <c r="F28" s="375" t="s">
        <v>1</v>
      </c>
      <c r="G28" s="276">
        <f>(G14*1000000)/G23</f>
        <v>5.66</v>
      </c>
    </row>
    <row r="29" spans="2:8" ht="14.1" customHeight="1" x14ac:dyDescent="0.2">
      <c r="C29" s="10"/>
      <c r="D29" s="127"/>
      <c r="F29" s="10"/>
      <c r="G29" s="127"/>
    </row>
    <row r="30" spans="2:8" ht="14.1" customHeight="1" x14ac:dyDescent="0.2">
      <c r="B30" s="9" t="s">
        <v>225</v>
      </c>
      <c r="C30" s="12" t="s">
        <v>1</v>
      </c>
      <c r="D30" s="126">
        <v>0.3</v>
      </c>
      <c r="F30" s="12" t="s">
        <v>1</v>
      </c>
      <c r="G30" s="126">
        <v>0.45</v>
      </c>
    </row>
    <row r="31" spans="2:8" ht="14.1" customHeight="1" x14ac:dyDescent="0.2">
      <c r="B31" s="9" t="s">
        <v>226</v>
      </c>
      <c r="C31" s="10"/>
      <c r="D31" s="378">
        <v>5.2999999999999999E-2</v>
      </c>
      <c r="F31" s="10"/>
      <c r="G31" s="378" t="s">
        <v>3</v>
      </c>
    </row>
    <row r="32" spans="2:8" ht="14.1" customHeight="1" x14ac:dyDescent="0.2"/>
    <row r="33" spans="2:8" ht="14.1" customHeight="1" x14ac:dyDescent="0.2"/>
    <row r="34" spans="2:8" ht="14.1" customHeight="1" x14ac:dyDescent="0.2">
      <c r="B34" s="1462" t="s">
        <v>268</v>
      </c>
      <c r="C34" s="1462"/>
      <c r="D34" s="1462"/>
      <c r="E34" s="1462"/>
      <c r="F34" s="1462"/>
      <c r="G34" s="1462"/>
      <c r="H34" s="1462"/>
    </row>
    <row r="35" spans="2:8" ht="14.1" customHeight="1" x14ac:dyDescent="0.2">
      <c r="B35" s="1462" t="s">
        <v>231</v>
      </c>
      <c r="C35" s="1462"/>
      <c r="D35" s="1462"/>
      <c r="E35" s="1462"/>
      <c r="F35" s="1462"/>
      <c r="G35" s="1462"/>
      <c r="H35" s="1462"/>
    </row>
    <row r="36" spans="2:8" ht="14.1" customHeight="1" x14ac:dyDescent="0.2"/>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customProperties>
    <customPr name="layoutContexts" r:id="rId2"/>
  </customProperties>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5703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16384" width="9.140625" style="9"/>
  </cols>
  <sheetData>
    <row r="1" spans="1:16" ht="15.75" x14ac:dyDescent="0.25">
      <c r="B1" s="1387" t="s">
        <v>277</v>
      </c>
      <c r="C1" s="1387"/>
      <c r="D1" s="1387"/>
      <c r="E1" s="1387"/>
      <c r="F1" s="1387"/>
      <c r="G1" s="1387"/>
      <c r="H1" s="1387"/>
    </row>
    <row r="2" spans="1:16" ht="15.75" x14ac:dyDescent="0.25">
      <c r="B2" s="1387" t="s">
        <v>358</v>
      </c>
      <c r="C2" s="1387"/>
      <c r="D2" s="1387"/>
      <c r="E2" s="1387"/>
      <c r="F2" s="1387"/>
      <c r="G2" s="1387"/>
      <c r="H2" s="1387"/>
    </row>
    <row r="3" spans="1:16" ht="12.75" customHeight="1" x14ac:dyDescent="0.2">
      <c r="A3" s="8"/>
    </row>
    <row r="4" spans="1:16" ht="12.75" customHeight="1" x14ac:dyDescent="0.2">
      <c r="A4" s="8"/>
    </row>
    <row r="5" spans="1:16" ht="12.75" customHeight="1" x14ac:dyDescent="0.25">
      <c r="B5" s="144"/>
      <c r="C5" s="144"/>
      <c r="D5" s="144"/>
      <c r="E5" s="144"/>
      <c r="F5" s="144"/>
      <c r="G5" s="144"/>
      <c r="H5" s="144"/>
    </row>
    <row r="6" spans="1:16" ht="12.75" customHeight="1" x14ac:dyDescent="0.2">
      <c r="B6" s="439"/>
      <c r="C6" s="439"/>
      <c r="D6" s="439"/>
      <c r="E6" s="439"/>
      <c r="F6" s="439"/>
      <c r="G6" s="439"/>
      <c r="H6" s="439"/>
    </row>
    <row r="7" spans="1:16" x14ac:dyDescent="0.2">
      <c r="C7" s="491"/>
      <c r="D7" s="370" t="s">
        <v>354</v>
      </c>
      <c r="F7" s="491"/>
      <c r="G7" s="370" t="s">
        <v>316</v>
      </c>
    </row>
    <row r="8" spans="1:16" x14ac:dyDescent="0.2">
      <c r="C8" s="490"/>
      <c r="D8" s="316"/>
      <c r="F8" s="490"/>
      <c r="G8" s="316"/>
    </row>
    <row r="9" spans="1:16" ht="12.75" customHeight="1" x14ac:dyDescent="0.2">
      <c r="C9" s="10"/>
      <c r="D9" s="118"/>
      <c r="F9" s="10"/>
      <c r="G9" s="118"/>
    </row>
    <row r="10" spans="1:16" ht="14.1" customHeight="1" x14ac:dyDescent="0.2">
      <c r="B10" s="382" t="s">
        <v>304</v>
      </c>
      <c r="C10" s="12" t="s">
        <v>1</v>
      </c>
      <c r="D10" s="118">
        <f>'Balance Sheets'!J44-'Balance Sheets'!J21</f>
        <v>1134.7</v>
      </c>
      <c r="F10" s="12" t="s">
        <v>1</v>
      </c>
      <c r="G10" s="118">
        <f>'Balance Sheets'!P44-'Balance Sheets'!P21</f>
        <v>1066.5</v>
      </c>
      <c r="I10" s="31"/>
      <c r="J10" s="10"/>
      <c r="K10" s="12"/>
      <c r="L10" s="13"/>
      <c r="M10" s="10"/>
      <c r="N10" s="12"/>
      <c r="O10" s="13"/>
      <c r="P10" s="10"/>
    </row>
    <row r="11" spans="1:16" ht="14.1" customHeight="1" x14ac:dyDescent="0.2">
      <c r="C11" s="12"/>
      <c r="D11" s="118"/>
      <c r="F11" s="12"/>
      <c r="G11" s="118"/>
      <c r="I11" s="31"/>
      <c r="J11" s="10"/>
      <c r="K11" s="12"/>
      <c r="L11" s="13"/>
      <c r="M11" s="10"/>
      <c r="N11" s="12"/>
      <c r="O11" s="13"/>
      <c r="P11" s="10"/>
    </row>
    <row r="12" spans="1:16" ht="14.1" customHeight="1" x14ac:dyDescent="0.2">
      <c r="B12" s="9" t="s">
        <v>215</v>
      </c>
      <c r="C12" s="10" t="s">
        <v>1</v>
      </c>
      <c r="D12" s="252">
        <v>4.87</v>
      </c>
      <c r="F12" s="10" t="s">
        <v>1</v>
      </c>
      <c r="G12" s="252">
        <v>4.87</v>
      </c>
    </row>
    <row r="13" spans="1:16" ht="14.1" customHeight="1" x14ac:dyDescent="0.2">
      <c r="B13" s="9" t="s">
        <v>216</v>
      </c>
      <c r="C13" s="10" t="s">
        <v>1</v>
      </c>
      <c r="D13" s="252">
        <v>0</v>
      </c>
      <c r="F13" s="10" t="s">
        <v>1</v>
      </c>
      <c r="G13" s="252">
        <v>0</v>
      </c>
    </row>
    <row r="14" spans="1:16" ht="14.1" customHeight="1" x14ac:dyDescent="0.2">
      <c r="C14" s="10"/>
      <c r="D14" s="31"/>
      <c r="F14" s="10"/>
      <c r="G14" s="31"/>
    </row>
    <row r="15" spans="1:16" ht="14.1" customHeight="1" x14ac:dyDescent="0.2">
      <c r="B15" s="9" t="s">
        <v>112</v>
      </c>
      <c r="C15" s="10"/>
      <c r="D15" s="31"/>
      <c r="F15" s="10"/>
      <c r="G15" s="31"/>
    </row>
    <row r="16" spans="1:16" ht="14.1" customHeight="1" x14ac:dyDescent="0.2">
      <c r="C16" s="10"/>
      <c r="D16" s="31"/>
      <c r="F16" s="10"/>
      <c r="G16" s="31"/>
    </row>
    <row r="17" spans="2:7" ht="14.1" customHeight="1" x14ac:dyDescent="0.2">
      <c r="B17" s="9" t="s">
        <v>139</v>
      </c>
      <c r="C17" s="12"/>
      <c r="D17" s="124" t="e">
        <f>#REF!</f>
        <v>#REF!</v>
      </c>
      <c r="F17" s="12"/>
      <c r="G17" s="124">
        <v>181026145</v>
      </c>
    </row>
    <row r="18" spans="2:7" ht="14.1" customHeight="1" x14ac:dyDescent="0.2">
      <c r="B18" s="9" t="s">
        <v>161</v>
      </c>
      <c r="C18" s="371"/>
      <c r="D18" s="124" t="e">
        <f>#REF!</f>
        <v>#REF!</v>
      </c>
      <c r="F18" s="371"/>
      <c r="G18" s="124">
        <v>3489304</v>
      </c>
    </row>
    <row r="19" spans="2:7" ht="14.1" customHeight="1" x14ac:dyDescent="0.2">
      <c r="C19" s="371"/>
      <c r="D19" s="124"/>
      <c r="F19" s="371"/>
      <c r="G19" s="124"/>
    </row>
    <row r="20" spans="2:7" ht="14.1" customHeight="1" x14ac:dyDescent="0.2">
      <c r="B20" s="9" t="s">
        <v>162</v>
      </c>
      <c r="C20" s="10"/>
      <c r="D20" s="124" t="e">
        <f>#REF!</f>
        <v>#REF!</v>
      </c>
      <c r="F20" s="10"/>
      <c r="G20" s="124">
        <v>29116692</v>
      </c>
    </row>
    <row r="21" spans="2:7" ht="14.1" customHeight="1" x14ac:dyDescent="0.2">
      <c r="B21" s="9" t="s">
        <v>208</v>
      </c>
      <c r="C21" s="372"/>
      <c r="D21" s="373">
        <v>-12311581</v>
      </c>
      <c r="F21" s="372"/>
      <c r="G21" s="260">
        <v>-10570639</v>
      </c>
    </row>
    <row r="22" spans="2:7" ht="14.1" customHeight="1" x14ac:dyDescent="0.2">
      <c r="B22" s="9" t="s">
        <v>209</v>
      </c>
      <c r="C22" s="371"/>
      <c r="D22" s="124" t="e">
        <f>SUM(D20:D21)</f>
        <v>#REF!</v>
      </c>
      <c r="F22" s="371"/>
      <c r="G22" s="124">
        <v>18546053</v>
      </c>
    </row>
    <row r="23" spans="2:7" ht="14.1" customHeight="1" x14ac:dyDescent="0.2">
      <c r="C23" s="10"/>
      <c r="D23" s="126"/>
      <c r="F23" s="10"/>
      <c r="G23" s="126"/>
    </row>
    <row r="24" spans="2:7" ht="14.1" customHeight="1" x14ac:dyDescent="0.2">
      <c r="B24" s="9" t="s">
        <v>163</v>
      </c>
      <c r="C24" s="10"/>
      <c r="D24" s="124" t="e">
        <f>#REF!</f>
        <v>#REF!</v>
      </c>
      <c r="F24" s="10"/>
      <c r="G24" s="124">
        <v>0</v>
      </c>
    </row>
    <row r="25" spans="2:7" ht="14.1" customHeight="1" x14ac:dyDescent="0.2">
      <c r="B25" s="9" t="s">
        <v>210</v>
      </c>
      <c r="C25" s="261"/>
      <c r="D25" s="260">
        <v>0</v>
      </c>
      <c r="F25" s="261"/>
      <c r="G25" s="260">
        <v>0</v>
      </c>
    </row>
    <row r="26" spans="2:7" ht="14.1" customHeight="1" x14ac:dyDescent="0.2">
      <c r="B26" s="9" t="s">
        <v>209</v>
      </c>
      <c r="C26" s="10"/>
      <c r="D26" s="124" t="e">
        <f>SUM(D24:D25)</f>
        <v>#REF!</v>
      </c>
      <c r="F26" s="10"/>
      <c r="G26" s="124">
        <v>0</v>
      </c>
    </row>
    <row r="27" spans="2:7" ht="14.1" customHeight="1" x14ac:dyDescent="0.2">
      <c r="C27" s="10"/>
      <c r="D27" s="124"/>
      <c r="F27" s="10"/>
      <c r="G27" s="124"/>
    </row>
    <row r="28" spans="2:7" ht="14.1" customHeight="1" x14ac:dyDescent="0.2">
      <c r="B28" s="9" t="s">
        <v>211</v>
      </c>
      <c r="C28" s="99"/>
      <c r="D28" s="251" t="e">
        <f>D17+D18+D22+D26</f>
        <v>#REF!</v>
      </c>
      <c r="F28" s="99"/>
      <c r="G28" s="251">
        <v>203061502</v>
      </c>
    </row>
    <row r="29" spans="2:7" ht="14.1" customHeight="1" x14ac:dyDescent="0.2">
      <c r="C29" s="10"/>
      <c r="D29" s="250"/>
      <c r="F29" s="10"/>
      <c r="G29" s="250"/>
    </row>
    <row r="30" spans="2:7" ht="14.1" customHeight="1" x14ac:dyDescent="0.2">
      <c r="C30" s="10"/>
      <c r="D30" s="250"/>
      <c r="F30" s="10"/>
      <c r="G30" s="250"/>
    </row>
    <row r="31" spans="2:7" s="374" customFormat="1" ht="14.1" customHeight="1" thickBot="1" x14ac:dyDescent="0.25">
      <c r="B31" s="374" t="s">
        <v>312</v>
      </c>
      <c r="C31" s="375" t="s">
        <v>1</v>
      </c>
      <c r="D31" s="376">
        <f>'FCBVPS (Tan)'!D26</f>
        <v>6.24</v>
      </c>
      <c r="F31" s="375" t="s">
        <v>1</v>
      </c>
      <c r="G31" s="376">
        <f>'FCBVPS (Tan)'!G26</f>
        <v>5.89</v>
      </c>
    </row>
    <row r="32" spans="2:7" ht="14.1" customHeight="1" x14ac:dyDescent="0.2">
      <c r="C32" s="10"/>
      <c r="D32" s="118"/>
      <c r="F32" s="10"/>
      <c r="G32" s="118"/>
    </row>
    <row r="33" spans="2:16" s="374" customFormat="1" ht="14.1" customHeight="1" thickBot="1" x14ac:dyDescent="0.25">
      <c r="B33" s="374" t="s">
        <v>313</v>
      </c>
      <c r="C33" s="375" t="s">
        <v>1</v>
      </c>
      <c r="D33" s="376" t="e">
        <f>D10*1000000/D28</f>
        <v>#REF!</v>
      </c>
      <c r="F33" s="375" t="s">
        <v>1</v>
      </c>
      <c r="G33" s="376">
        <f>G10*1000000/G28</f>
        <v>5.25</v>
      </c>
    </row>
    <row r="34" spans="2:16" ht="14.1" customHeight="1" x14ac:dyDescent="0.2">
      <c r="C34" s="10"/>
      <c r="D34" s="118"/>
      <c r="F34" s="10"/>
      <c r="G34" s="118"/>
    </row>
    <row r="35" spans="2:16" ht="14.1" customHeight="1" x14ac:dyDescent="0.2">
      <c r="C35" s="10"/>
      <c r="D35" s="127"/>
      <c r="F35" s="10"/>
      <c r="G35" s="127"/>
    </row>
    <row r="36" spans="2:16" s="34" customFormat="1" ht="14.1" customHeight="1" x14ac:dyDescent="0.2">
      <c r="B36" s="9" t="s">
        <v>225</v>
      </c>
      <c r="C36" s="123" t="s">
        <v>1</v>
      </c>
      <c r="D36" s="126">
        <v>0.3</v>
      </c>
      <c r="E36" s="9"/>
      <c r="F36" s="123" t="s">
        <v>1</v>
      </c>
      <c r="G36" s="126">
        <v>0.45</v>
      </c>
      <c r="H36" s="9"/>
    </row>
    <row r="37" spans="2:16" s="34" customFormat="1" ht="14.1" customHeight="1" x14ac:dyDescent="0.2">
      <c r="B37" s="382" t="s">
        <v>238</v>
      </c>
      <c r="C37" s="121"/>
      <c r="D37" s="378">
        <v>6.5000000000000002E-2</v>
      </c>
      <c r="E37" s="382"/>
      <c r="F37" s="121"/>
      <c r="G37" s="378" t="s">
        <v>3</v>
      </c>
      <c r="H37" s="382"/>
    </row>
    <row r="38" spans="2:16" ht="14.1" customHeight="1" x14ac:dyDescent="0.2"/>
    <row r="39" spans="2:16" ht="14.1" customHeight="1" x14ac:dyDescent="0.2"/>
    <row r="40" spans="2:16" ht="14.1" customHeight="1" x14ac:dyDescent="0.2">
      <c r="B40" s="1462" t="s">
        <v>268</v>
      </c>
      <c r="C40" s="1462"/>
      <c r="D40" s="1462"/>
      <c r="E40" s="1462"/>
      <c r="F40" s="1462"/>
      <c r="G40" s="1462"/>
      <c r="H40" s="1462"/>
      <c r="I40" s="34"/>
      <c r="J40" s="10"/>
      <c r="K40" s="10"/>
      <c r="M40" s="10"/>
      <c r="N40" s="10"/>
      <c r="P40" s="10"/>
    </row>
    <row r="41" spans="2:16" ht="14.1" customHeight="1" x14ac:dyDescent="0.2">
      <c r="B41" s="1462" t="s">
        <v>233</v>
      </c>
      <c r="C41" s="1462"/>
      <c r="D41" s="1462"/>
      <c r="E41" s="1462"/>
      <c r="F41" s="1462"/>
      <c r="G41" s="1462"/>
      <c r="H41" s="1462"/>
      <c r="I41" s="34"/>
      <c r="J41" s="10"/>
      <c r="K41" s="10"/>
      <c r="M41" s="10"/>
      <c r="N41" s="10"/>
      <c r="P41" s="10"/>
    </row>
    <row r="42" spans="2:16" ht="14.1" customHeight="1" x14ac:dyDescent="0.2">
      <c r="I42" s="34"/>
      <c r="J42" s="10"/>
      <c r="K42" s="10"/>
      <c r="M42" s="10"/>
      <c r="N42" s="10"/>
      <c r="P42" s="10"/>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customProperties>
    <customPr name="layoutContexts" r:id="rId2"/>
  </customProperties>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80" zoomScaleNormal="80" zoomScaleSheetLayoutView="80" workbookViewId="0">
      <selection activeCell="AB1" sqref="AB1"/>
    </sheetView>
  </sheetViews>
  <sheetFormatPr defaultRowHeight="12.75" x14ac:dyDescent="0.2"/>
  <cols>
    <col min="1" max="1" width="3" style="304" customWidth="1"/>
    <col min="2" max="2" width="59.5703125" style="304" customWidth="1"/>
    <col min="3" max="3" width="2.28515625" style="304" customWidth="1"/>
    <col min="4" max="4" width="11.28515625" style="567" customWidth="1"/>
    <col min="5" max="5" width="3.42578125" style="567" customWidth="1"/>
    <col min="6" max="6" width="2.140625" style="787" customWidth="1"/>
    <col min="7" max="7" width="11.28515625" style="787" customWidth="1"/>
    <col min="8" max="8" width="3.42578125" style="787" customWidth="1"/>
    <col min="9" max="9" width="2.140625" style="787" customWidth="1"/>
    <col min="10" max="10" width="11.28515625" style="787" customWidth="1"/>
    <col min="11" max="11" width="3.28515625" style="787" customWidth="1"/>
    <col min="12" max="12" width="2.28515625" style="787" customWidth="1"/>
    <col min="13" max="13" width="11.28515625" style="787" customWidth="1"/>
    <col min="14" max="14" width="3.28515625" style="787" customWidth="1"/>
    <col min="15" max="15" width="2.28515625" style="787" customWidth="1"/>
    <col min="16" max="16" width="11.28515625" style="787" customWidth="1"/>
    <col min="17" max="17" width="3.140625" style="567" customWidth="1"/>
    <col min="18" max="18" width="2.140625" style="568" customWidth="1"/>
    <col min="19" max="19" width="11.28515625" style="568" customWidth="1"/>
    <col min="20" max="20" width="2.5703125" style="568" customWidth="1"/>
    <col min="21" max="21" width="2.140625" style="815" customWidth="1"/>
    <col min="22" max="22" width="11.28515625" style="815" customWidth="1"/>
    <col min="23" max="23" width="2.5703125" style="446" customWidth="1"/>
    <col min="24" max="16384" width="9.140625" style="304"/>
  </cols>
  <sheetData>
    <row r="1" spans="1:23" ht="34.5" customHeight="1" x14ac:dyDescent="0.25">
      <c r="B1" s="1391" t="s">
        <v>574</v>
      </c>
      <c r="C1" s="1392"/>
      <c r="D1" s="1392"/>
      <c r="E1" s="1392"/>
      <c r="F1" s="1392"/>
      <c r="G1" s="1392"/>
      <c r="H1" s="1392"/>
      <c r="I1" s="1392"/>
      <c r="J1" s="1392"/>
      <c r="K1" s="1392"/>
      <c r="L1" s="1392"/>
      <c r="M1" s="1392"/>
      <c r="N1" s="1392"/>
      <c r="O1" s="1392"/>
      <c r="P1" s="1392"/>
      <c r="Q1" s="1392"/>
      <c r="R1" s="1392"/>
      <c r="S1" s="1392"/>
      <c r="T1" s="1392"/>
      <c r="U1" s="1392"/>
      <c r="V1" s="1392"/>
      <c r="W1" s="1392"/>
    </row>
    <row r="2" spans="1:23" ht="12.75" customHeight="1" x14ac:dyDescent="0.25">
      <c r="A2" s="1191"/>
      <c r="B2" s="1191"/>
      <c r="C2" s="1191"/>
      <c r="D2" s="1191"/>
      <c r="E2" s="1191"/>
      <c r="F2" s="1191"/>
      <c r="G2" s="1191"/>
      <c r="H2" s="1191"/>
      <c r="I2" s="1191"/>
      <c r="J2" s="1191"/>
      <c r="K2" s="1191"/>
      <c r="L2" s="1191"/>
      <c r="M2" s="1191"/>
      <c r="N2" s="1191"/>
      <c r="O2" s="1191"/>
      <c r="P2" s="1191"/>
      <c r="Q2" s="1191"/>
      <c r="R2" s="1191"/>
      <c r="S2" s="1191"/>
      <c r="T2" s="1191"/>
      <c r="U2" s="1191"/>
      <c r="V2" s="1191"/>
      <c r="W2" s="1191"/>
    </row>
    <row r="3" spans="1:23" ht="12.75" customHeight="1" x14ac:dyDescent="0.25">
      <c r="B3" s="1184"/>
      <c r="C3" s="1184"/>
      <c r="D3" s="1184"/>
      <c r="E3" s="1184"/>
      <c r="F3" s="1184"/>
      <c r="G3" s="1184"/>
      <c r="H3" s="1184"/>
      <c r="I3" s="1184"/>
      <c r="J3" s="1184"/>
      <c r="K3" s="1184"/>
      <c r="L3" s="1184"/>
      <c r="M3" s="1184"/>
      <c r="N3" s="1184"/>
      <c r="O3" s="1184"/>
      <c r="P3" s="1184"/>
      <c r="Q3" s="1184"/>
      <c r="R3" s="1184"/>
      <c r="S3" s="1184"/>
      <c r="T3" s="1184"/>
      <c r="U3" s="1184"/>
      <c r="V3" s="1184"/>
      <c r="W3" s="1184"/>
    </row>
    <row r="4" spans="1:23" s="3" customFormat="1" ht="15" x14ac:dyDescent="0.25">
      <c r="B4" s="349"/>
      <c r="C4" s="349"/>
      <c r="D4" s="149" t="s">
        <v>78</v>
      </c>
      <c r="E4" s="569"/>
      <c r="F4" s="769"/>
      <c r="G4" s="799" t="s">
        <v>116</v>
      </c>
      <c r="H4" s="799"/>
      <c r="I4" s="769"/>
      <c r="J4" s="799" t="s">
        <v>115</v>
      </c>
      <c r="K4" s="769"/>
      <c r="L4" s="769"/>
      <c r="M4" s="799" t="s">
        <v>114</v>
      </c>
      <c r="N4" s="769"/>
      <c r="O4" s="769"/>
      <c r="P4" s="799" t="s">
        <v>78</v>
      </c>
      <c r="Q4" s="570"/>
      <c r="R4" s="447"/>
      <c r="S4" s="447" t="s">
        <v>77</v>
      </c>
      <c r="T4" s="571"/>
      <c r="U4" s="816"/>
      <c r="V4" s="816" t="s">
        <v>77</v>
      </c>
      <c r="W4" s="447"/>
    </row>
    <row r="5" spans="1:23" s="3" customFormat="1" ht="15" x14ac:dyDescent="0.25">
      <c r="B5" s="349"/>
      <c r="C5" s="350"/>
      <c r="D5" s="182">
        <v>2016</v>
      </c>
      <c r="E5" s="733"/>
      <c r="F5" s="770"/>
      <c r="G5" s="800">
        <v>2016</v>
      </c>
      <c r="H5" s="801"/>
      <c r="I5" s="770"/>
      <c r="J5" s="800">
        <v>2016</v>
      </c>
      <c r="K5" s="769"/>
      <c r="L5" s="770"/>
      <c r="M5" s="800">
        <v>2016</v>
      </c>
      <c r="N5" s="769"/>
      <c r="O5" s="770"/>
      <c r="P5" s="800">
        <v>2015</v>
      </c>
      <c r="Q5" s="570"/>
      <c r="R5" s="448"/>
      <c r="S5" s="448">
        <v>2016</v>
      </c>
      <c r="T5" s="571"/>
      <c r="U5" s="817"/>
      <c r="V5" s="817">
        <v>2015</v>
      </c>
      <c r="W5" s="447"/>
    </row>
    <row r="6" spans="1:23" ht="9" customHeight="1" x14ac:dyDescent="0.2">
      <c r="B6" s="444"/>
      <c r="C6" s="352"/>
      <c r="D6" s="352"/>
      <c r="E6" s="572"/>
      <c r="F6" s="771"/>
      <c r="G6" s="771"/>
      <c r="H6" s="771"/>
      <c r="I6" s="771"/>
      <c r="J6" s="771"/>
      <c r="K6" s="772"/>
      <c r="L6" s="771"/>
      <c r="M6" s="771"/>
      <c r="N6" s="772"/>
      <c r="O6" s="771"/>
      <c r="P6" s="771"/>
      <c r="Q6" s="573"/>
      <c r="R6" s="232"/>
      <c r="S6" s="232"/>
      <c r="T6" s="574"/>
      <c r="U6" s="776"/>
      <c r="V6" s="776"/>
      <c r="W6" s="232"/>
    </row>
    <row r="7" spans="1:23" ht="14.25" x14ac:dyDescent="0.2">
      <c r="B7" s="444" t="s">
        <v>23</v>
      </c>
      <c r="C7" s="352" t="s">
        <v>1</v>
      </c>
      <c r="D7" s="1237">
        <v>29.6</v>
      </c>
      <c r="E7" s="575"/>
      <c r="F7" s="776" t="s">
        <v>1</v>
      </c>
      <c r="G7" s="1219">
        <v>38.5</v>
      </c>
      <c r="H7" s="802"/>
      <c r="I7" s="776" t="s">
        <v>1</v>
      </c>
      <c r="J7" s="1219">
        <v>63.2</v>
      </c>
      <c r="K7" s="777"/>
      <c r="L7" s="776" t="s">
        <v>1</v>
      </c>
      <c r="M7" s="1219">
        <v>83.7</v>
      </c>
      <c r="N7" s="777"/>
      <c r="O7" s="776" t="s">
        <v>1</v>
      </c>
      <c r="P7" s="1219">
        <v>35.5</v>
      </c>
      <c r="Q7" s="590"/>
      <c r="R7" s="232" t="s">
        <v>1</v>
      </c>
      <c r="S7" s="1237">
        <v>215</v>
      </c>
      <c r="T7" s="574"/>
      <c r="U7" s="776" t="s">
        <v>1</v>
      </c>
      <c r="V7" s="1375">
        <v>247.7</v>
      </c>
      <c r="W7" s="232"/>
    </row>
    <row r="8" spans="1:23" ht="14.25" x14ac:dyDescent="0.2">
      <c r="B8" s="444" t="s">
        <v>33</v>
      </c>
      <c r="C8" s="318"/>
      <c r="D8" s="1238">
        <v>-1.4</v>
      </c>
      <c r="E8" s="581"/>
      <c r="F8" s="804"/>
      <c r="G8" s="1220">
        <v>-7</v>
      </c>
      <c r="H8" s="803"/>
      <c r="I8" s="804"/>
      <c r="J8" s="1220">
        <v>-14</v>
      </c>
      <c r="K8" s="777"/>
      <c r="L8" s="804"/>
      <c r="M8" s="1220">
        <v>-32.6</v>
      </c>
      <c r="N8" s="777"/>
      <c r="O8" s="804"/>
      <c r="P8" s="1220">
        <v>-3.3</v>
      </c>
      <c r="Q8" s="590"/>
      <c r="R8" s="449"/>
      <c r="S8" s="1238">
        <v>-55</v>
      </c>
      <c r="T8" s="574"/>
      <c r="U8" s="804"/>
      <c r="V8" s="1376">
        <v>-51.3</v>
      </c>
      <c r="W8" s="232"/>
    </row>
    <row r="9" spans="1:23" ht="6.75" customHeight="1" x14ac:dyDescent="0.2">
      <c r="B9" s="444"/>
      <c r="C9" s="319"/>
      <c r="D9" s="1240"/>
      <c r="E9" s="576"/>
      <c r="F9" s="805"/>
      <c r="G9" s="1221"/>
      <c r="H9" s="775"/>
      <c r="I9" s="805"/>
      <c r="J9" s="1221"/>
      <c r="K9" s="777"/>
      <c r="L9" s="805"/>
      <c r="M9" s="1221"/>
      <c r="N9" s="777"/>
      <c r="O9" s="805"/>
      <c r="P9" s="1221"/>
      <c r="Q9" s="590"/>
      <c r="R9" s="450"/>
      <c r="S9" s="1240"/>
      <c r="T9" s="574"/>
      <c r="U9" s="805"/>
      <c r="V9" s="1221"/>
      <c r="W9" s="232"/>
    </row>
    <row r="10" spans="1:23" ht="15" x14ac:dyDescent="0.25">
      <c r="B10" s="320" t="s">
        <v>25</v>
      </c>
      <c r="C10" s="319"/>
      <c r="D10" s="1239">
        <v>28.2</v>
      </c>
      <c r="E10" s="578"/>
      <c r="F10" s="805"/>
      <c r="G10" s="1222">
        <v>31.5</v>
      </c>
      <c r="H10" s="806"/>
      <c r="I10" s="805"/>
      <c r="J10" s="1222">
        <v>49.2</v>
      </c>
      <c r="K10" s="777"/>
      <c r="L10" s="805"/>
      <c r="M10" s="1222">
        <v>51.1</v>
      </c>
      <c r="N10" s="777"/>
      <c r="O10" s="805"/>
      <c r="P10" s="1222">
        <v>32.200000000000003</v>
      </c>
      <c r="Q10" s="700"/>
      <c r="R10" s="450"/>
      <c r="S10" s="1239">
        <v>160</v>
      </c>
      <c r="T10" s="580"/>
      <c r="U10" s="805"/>
      <c r="V10" s="1222">
        <v>196.4</v>
      </c>
      <c r="W10" s="451"/>
    </row>
    <row r="11" spans="1:23" ht="6.75" customHeight="1" x14ac:dyDescent="0.25">
      <c r="B11" s="320"/>
      <c r="C11" s="352"/>
      <c r="D11" s="1240"/>
      <c r="E11" s="576"/>
      <c r="F11" s="776"/>
      <c r="G11" s="1221"/>
      <c r="H11" s="775"/>
      <c r="I11" s="776"/>
      <c r="J11" s="1221"/>
      <c r="K11" s="807"/>
      <c r="L11" s="776"/>
      <c r="M11" s="1221"/>
      <c r="N11" s="807"/>
      <c r="O11" s="776"/>
      <c r="P11" s="1221"/>
      <c r="Q11" s="700"/>
      <c r="R11" s="232"/>
      <c r="S11" s="1240"/>
      <c r="T11" s="574"/>
      <c r="U11" s="776"/>
      <c r="V11" s="1221"/>
      <c r="W11" s="232"/>
    </row>
    <row r="12" spans="1:23" ht="14.25" x14ac:dyDescent="0.2">
      <c r="B12" s="444" t="s">
        <v>34</v>
      </c>
      <c r="C12" s="352"/>
      <c r="D12" s="1237">
        <v>26.6</v>
      </c>
      <c r="E12" s="575"/>
      <c r="F12" s="776"/>
      <c r="G12" s="1219">
        <v>18.5</v>
      </c>
      <c r="H12" s="802"/>
      <c r="I12" s="776"/>
      <c r="J12" s="1219">
        <v>-7.3</v>
      </c>
      <c r="K12" s="777"/>
      <c r="L12" s="776"/>
      <c r="M12" s="1219">
        <v>-25.2</v>
      </c>
      <c r="N12" s="777"/>
      <c r="O12" s="776"/>
      <c r="P12" s="1219">
        <v>27.3</v>
      </c>
      <c r="Q12" s="590"/>
      <c r="R12" s="232"/>
      <c r="S12" s="1237">
        <v>12.6</v>
      </c>
      <c r="T12" s="574"/>
      <c r="U12" s="776"/>
      <c r="V12" s="1375">
        <v>3.4</v>
      </c>
      <c r="W12" s="232"/>
    </row>
    <row r="13" spans="1:23" ht="14.25" x14ac:dyDescent="0.2">
      <c r="B13" s="444" t="s">
        <v>246</v>
      </c>
      <c r="C13" s="318"/>
      <c r="D13" s="1238">
        <v>-9.6</v>
      </c>
      <c r="E13" s="581"/>
      <c r="F13" s="804"/>
      <c r="G13" s="1220">
        <v>-6.5</v>
      </c>
      <c r="H13" s="803"/>
      <c r="I13" s="804"/>
      <c r="J13" s="1220">
        <v>-4.5</v>
      </c>
      <c r="K13" s="777"/>
      <c r="L13" s="804"/>
      <c r="M13" s="1220">
        <v>21.2</v>
      </c>
      <c r="N13" s="777"/>
      <c r="O13" s="804"/>
      <c r="P13" s="1220">
        <v>-10.5</v>
      </c>
      <c r="Q13" s="590"/>
      <c r="R13" s="449"/>
      <c r="S13" s="1238">
        <v>0.6</v>
      </c>
      <c r="T13" s="574"/>
      <c r="U13" s="804"/>
      <c r="V13" s="1376">
        <v>-1.6</v>
      </c>
      <c r="W13" s="232"/>
    </row>
    <row r="14" spans="1:23" ht="6.75" customHeight="1" x14ac:dyDescent="0.2">
      <c r="B14" s="444"/>
      <c r="C14" s="319"/>
      <c r="D14" s="1240"/>
      <c r="E14" s="576"/>
      <c r="F14" s="805"/>
      <c r="G14" s="1221"/>
      <c r="H14" s="775"/>
      <c r="I14" s="805"/>
      <c r="J14" s="1221"/>
      <c r="K14" s="777"/>
      <c r="L14" s="805"/>
      <c r="M14" s="1221"/>
      <c r="N14" s="777"/>
      <c r="O14" s="805"/>
      <c r="P14" s="1221"/>
      <c r="Q14" s="590"/>
      <c r="R14" s="450"/>
      <c r="S14" s="1240"/>
      <c r="T14" s="574"/>
      <c r="U14" s="805"/>
      <c r="V14" s="1221"/>
      <c r="W14" s="232"/>
    </row>
    <row r="15" spans="1:23" ht="15" x14ac:dyDescent="0.25">
      <c r="B15" s="320" t="s">
        <v>26</v>
      </c>
      <c r="C15" s="319"/>
      <c r="D15" s="1239">
        <v>45.2</v>
      </c>
      <c r="E15" s="578"/>
      <c r="F15" s="805"/>
      <c r="G15" s="1222">
        <v>43.5</v>
      </c>
      <c r="H15" s="806"/>
      <c r="I15" s="805"/>
      <c r="J15" s="1222">
        <v>37.4</v>
      </c>
      <c r="K15" s="777"/>
      <c r="L15" s="805"/>
      <c r="M15" s="1222">
        <v>47.1</v>
      </c>
      <c r="N15" s="777"/>
      <c r="O15" s="805"/>
      <c r="P15" s="1222">
        <v>49</v>
      </c>
      <c r="Q15" s="700"/>
      <c r="R15" s="450"/>
      <c r="S15" s="1239">
        <v>173.2</v>
      </c>
      <c r="T15" s="580"/>
      <c r="U15" s="805"/>
      <c r="V15" s="1222">
        <v>198.2</v>
      </c>
      <c r="W15" s="451"/>
    </row>
    <row r="16" spans="1:23" ht="6.75" customHeight="1" x14ac:dyDescent="0.25">
      <c r="B16" s="320"/>
      <c r="C16" s="352"/>
      <c r="D16" s="1240"/>
      <c r="E16" s="576"/>
      <c r="F16" s="776"/>
      <c r="G16" s="1221"/>
      <c r="H16" s="775"/>
      <c r="I16" s="776"/>
      <c r="J16" s="1221"/>
      <c r="K16" s="807"/>
      <c r="L16" s="776"/>
      <c r="M16" s="1221"/>
      <c r="N16" s="807"/>
      <c r="O16" s="776"/>
      <c r="P16" s="1221"/>
      <c r="Q16" s="700"/>
      <c r="R16" s="232"/>
      <c r="S16" s="1240"/>
      <c r="T16" s="574"/>
      <c r="U16" s="776"/>
      <c r="V16" s="1221"/>
      <c r="W16" s="232"/>
    </row>
    <row r="17" spans="2:23" ht="14.25" x14ac:dyDescent="0.2">
      <c r="B17" s="444" t="s">
        <v>27</v>
      </c>
      <c r="C17" s="352"/>
      <c r="D17" s="1237">
        <v>0.8</v>
      </c>
      <c r="E17" s="575"/>
      <c r="F17" s="776"/>
      <c r="G17" s="1219">
        <v>0.9</v>
      </c>
      <c r="H17" s="802"/>
      <c r="I17" s="776"/>
      <c r="J17" s="1219">
        <v>0.9</v>
      </c>
      <c r="K17" s="777"/>
      <c r="L17" s="776"/>
      <c r="M17" s="1219">
        <v>1.1000000000000001</v>
      </c>
      <c r="N17" s="777"/>
      <c r="O17" s="776"/>
      <c r="P17" s="1219">
        <v>0.8</v>
      </c>
      <c r="Q17" s="590"/>
      <c r="R17" s="232"/>
      <c r="S17" s="1237">
        <v>3.7</v>
      </c>
      <c r="T17" s="574"/>
      <c r="U17" s="776"/>
      <c r="V17" s="1375">
        <v>3.1</v>
      </c>
      <c r="W17" s="232"/>
    </row>
    <row r="18" spans="2:23" ht="14.25" x14ac:dyDescent="0.2">
      <c r="B18" s="444" t="s">
        <v>247</v>
      </c>
      <c r="C18" s="352"/>
      <c r="D18" s="1237">
        <v>-0.9</v>
      </c>
      <c r="E18" s="575"/>
      <c r="F18" s="776"/>
      <c r="G18" s="1219">
        <v>0.2</v>
      </c>
      <c r="H18" s="802"/>
      <c r="I18" s="776"/>
      <c r="J18" s="1219">
        <v>0.2</v>
      </c>
      <c r="K18" s="777"/>
      <c r="L18" s="776"/>
      <c r="M18" s="1219">
        <v>-0.6</v>
      </c>
      <c r="N18" s="777"/>
      <c r="O18" s="776"/>
      <c r="P18" s="1219">
        <v>-0.5</v>
      </c>
      <c r="Q18" s="590"/>
      <c r="R18" s="232"/>
      <c r="S18" s="1237">
        <v>-1.1000000000000001</v>
      </c>
      <c r="T18" s="574"/>
      <c r="U18" s="776"/>
      <c r="V18" s="1375">
        <v>-0.6</v>
      </c>
      <c r="W18" s="232"/>
    </row>
    <row r="19" spans="2:23" ht="14.25" x14ac:dyDescent="0.2">
      <c r="B19" s="444" t="s">
        <v>300</v>
      </c>
      <c r="C19" s="352"/>
      <c r="D19" s="1237">
        <v>6.2</v>
      </c>
      <c r="E19" s="575"/>
      <c r="F19" s="776"/>
      <c r="G19" s="1219">
        <v>0.8</v>
      </c>
      <c r="H19" s="802"/>
      <c r="I19" s="776"/>
      <c r="J19" s="1219">
        <v>2.6</v>
      </c>
      <c r="K19" s="777"/>
      <c r="L19" s="776"/>
      <c r="M19" s="1219">
        <v>0.3</v>
      </c>
      <c r="N19" s="777"/>
      <c r="O19" s="776"/>
      <c r="P19" s="1219">
        <v>3.4</v>
      </c>
      <c r="Q19" s="590"/>
      <c r="R19" s="232"/>
      <c r="S19" s="1237">
        <v>9.9</v>
      </c>
      <c r="T19" s="574"/>
      <c r="U19" s="776"/>
      <c r="V19" s="1375">
        <v>7</v>
      </c>
      <c r="W19" s="232"/>
    </row>
    <row r="20" spans="2:23" ht="14.25" x14ac:dyDescent="0.2">
      <c r="B20" s="444" t="s">
        <v>305</v>
      </c>
      <c r="C20" s="318"/>
      <c r="D20" s="1238">
        <v>1.9</v>
      </c>
      <c r="E20" s="581"/>
      <c r="F20" s="804"/>
      <c r="G20" s="1220">
        <v>1</v>
      </c>
      <c r="H20" s="803"/>
      <c r="I20" s="804"/>
      <c r="J20" s="1220">
        <v>3.5</v>
      </c>
      <c r="K20" s="777"/>
      <c r="L20" s="804"/>
      <c r="M20" s="1220">
        <v>4.0999999999999996</v>
      </c>
      <c r="N20" s="777"/>
      <c r="O20" s="804"/>
      <c r="P20" s="1220">
        <v>1.1000000000000001</v>
      </c>
      <c r="Q20" s="590"/>
      <c r="R20" s="449"/>
      <c r="S20" s="1238">
        <v>10.5</v>
      </c>
      <c r="T20" s="574"/>
      <c r="U20" s="804"/>
      <c r="V20" s="1376">
        <v>-3.9</v>
      </c>
      <c r="W20" s="232"/>
    </row>
    <row r="21" spans="2:23" ht="6.75" customHeight="1" x14ac:dyDescent="0.2">
      <c r="B21" s="444"/>
      <c r="C21" s="352"/>
      <c r="D21" s="1244"/>
      <c r="E21" s="582"/>
      <c r="F21" s="776"/>
      <c r="G21" s="1223"/>
      <c r="H21" s="773"/>
      <c r="I21" s="776"/>
      <c r="J21" s="1223"/>
      <c r="K21" s="777"/>
      <c r="L21" s="776"/>
      <c r="M21" s="1223"/>
      <c r="N21" s="777"/>
      <c r="O21" s="776"/>
      <c r="P21" s="1223"/>
      <c r="Q21" s="590"/>
      <c r="R21" s="232"/>
      <c r="S21" s="1244"/>
      <c r="T21" s="574"/>
      <c r="U21" s="776"/>
      <c r="V21" s="1223"/>
      <c r="W21" s="232"/>
    </row>
    <row r="22" spans="2:23" ht="15" x14ac:dyDescent="0.25">
      <c r="B22" s="320" t="s">
        <v>35</v>
      </c>
      <c r="C22" s="319"/>
      <c r="D22" s="1239">
        <v>53.2</v>
      </c>
      <c r="E22" s="578"/>
      <c r="F22" s="805"/>
      <c r="G22" s="1222">
        <v>46.4</v>
      </c>
      <c r="H22" s="806"/>
      <c r="I22" s="805"/>
      <c r="J22" s="1222">
        <v>44.6</v>
      </c>
      <c r="K22" s="777"/>
      <c r="L22" s="805"/>
      <c r="M22" s="1222">
        <v>52</v>
      </c>
      <c r="N22" s="777"/>
      <c r="O22" s="805"/>
      <c r="P22" s="1222">
        <v>53.8</v>
      </c>
      <c r="Q22" s="700"/>
      <c r="R22" s="450"/>
      <c r="S22" s="1239">
        <v>196.2</v>
      </c>
      <c r="T22" s="580"/>
      <c r="U22" s="805"/>
      <c r="V22" s="1222">
        <v>203.8</v>
      </c>
      <c r="W22" s="451"/>
    </row>
    <row r="23" spans="2:23" ht="6.75" customHeight="1" x14ac:dyDescent="0.2">
      <c r="B23" s="444"/>
      <c r="C23" s="352"/>
      <c r="D23" s="1244"/>
      <c r="E23" s="582"/>
      <c r="F23" s="776"/>
      <c r="G23" s="1223"/>
      <c r="H23" s="773"/>
      <c r="I23" s="776"/>
      <c r="J23" s="1223"/>
      <c r="K23" s="777"/>
      <c r="L23" s="776"/>
      <c r="M23" s="1223"/>
      <c r="N23" s="777"/>
      <c r="O23" s="776"/>
      <c r="P23" s="1223"/>
      <c r="Q23" s="590"/>
      <c r="R23" s="232"/>
      <c r="S23" s="1244"/>
      <c r="T23" s="574"/>
      <c r="U23" s="776"/>
      <c r="V23" s="1223"/>
      <c r="W23" s="232"/>
    </row>
    <row r="24" spans="2:23" ht="12.75" customHeight="1" x14ac:dyDescent="0.2">
      <c r="B24" s="444" t="s">
        <v>135</v>
      </c>
      <c r="C24" s="319"/>
      <c r="D24" s="1237">
        <v>4.3</v>
      </c>
      <c r="E24" s="575"/>
      <c r="F24" s="805"/>
      <c r="G24" s="1219">
        <v>23.2</v>
      </c>
      <c r="H24" s="802"/>
      <c r="I24" s="805"/>
      <c r="J24" s="1219">
        <v>43.5</v>
      </c>
      <c r="K24" s="777"/>
      <c r="L24" s="805"/>
      <c r="M24" s="1219">
        <v>21.3</v>
      </c>
      <c r="N24" s="777"/>
      <c r="O24" s="805"/>
      <c r="P24" s="1219">
        <v>13.2</v>
      </c>
      <c r="Q24" s="590"/>
      <c r="R24" s="450"/>
      <c r="S24" s="1237">
        <v>92.3</v>
      </c>
      <c r="T24" s="577"/>
      <c r="U24" s="805"/>
      <c r="V24" s="1375">
        <v>65</v>
      </c>
      <c r="W24" s="450"/>
    </row>
    <row r="25" spans="2:23" ht="12.75" customHeight="1" x14ac:dyDescent="0.2">
      <c r="B25" s="444" t="s">
        <v>136</v>
      </c>
      <c r="C25" s="319"/>
      <c r="D25" s="1237">
        <v>8.8000000000000007</v>
      </c>
      <c r="E25" s="575"/>
      <c r="F25" s="805"/>
      <c r="G25" s="1219">
        <v>-6.4</v>
      </c>
      <c r="H25" s="802"/>
      <c r="I25" s="805"/>
      <c r="J25" s="1219">
        <v>-19.2</v>
      </c>
      <c r="K25" s="777"/>
      <c r="L25" s="805"/>
      <c r="M25" s="1219">
        <v>-1.8</v>
      </c>
      <c r="N25" s="777"/>
      <c r="O25" s="805"/>
      <c r="P25" s="1219">
        <v>-0.1</v>
      </c>
      <c r="Q25" s="590"/>
      <c r="R25" s="450"/>
      <c r="S25" s="1237">
        <v>-18.600000000000001</v>
      </c>
      <c r="T25" s="577"/>
      <c r="U25" s="805"/>
      <c r="V25" s="1375">
        <v>1.2</v>
      </c>
      <c r="W25" s="450"/>
    </row>
    <row r="26" spans="2:23" ht="14.25" x14ac:dyDescent="0.2">
      <c r="B26" s="444" t="s">
        <v>36</v>
      </c>
      <c r="C26" s="352"/>
      <c r="D26" s="1237">
        <v>11.3</v>
      </c>
      <c r="E26" s="575"/>
      <c r="F26" s="776"/>
      <c r="G26" s="1219">
        <v>8.1</v>
      </c>
      <c r="H26" s="802"/>
      <c r="I26" s="776"/>
      <c r="J26" s="1219">
        <v>9.9</v>
      </c>
      <c r="K26" s="777"/>
      <c r="L26" s="776"/>
      <c r="M26" s="1219">
        <v>9.6999999999999993</v>
      </c>
      <c r="N26" s="777"/>
      <c r="O26" s="776"/>
      <c r="P26" s="1219">
        <v>12</v>
      </c>
      <c r="Q26" s="590"/>
      <c r="R26" s="232"/>
      <c r="S26" s="1237">
        <v>39</v>
      </c>
      <c r="T26" s="574"/>
      <c r="U26" s="776"/>
      <c r="V26" s="1375">
        <v>45.6</v>
      </c>
      <c r="W26" s="232"/>
    </row>
    <row r="27" spans="2:23" ht="14.25" x14ac:dyDescent="0.2">
      <c r="B27" s="444" t="s">
        <v>37</v>
      </c>
      <c r="C27" s="352"/>
      <c r="D27" s="1237">
        <v>0.4</v>
      </c>
      <c r="E27" s="575"/>
      <c r="F27" s="776"/>
      <c r="G27" s="1219">
        <v>-1.3</v>
      </c>
      <c r="H27" s="802"/>
      <c r="I27" s="776"/>
      <c r="J27" s="1219">
        <v>2.6</v>
      </c>
      <c r="K27" s="777"/>
      <c r="L27" s="776"/>
      <c r="M27" s="1219">
        <v>-0.8</v>
      </c>
      <c r="N27" s="777"/>
      <c r="O27" s="776"/>
      <c r="P27" s="1219">
        <v>1.4</v>
      </c>
      <c r="Q27" s="590"/>
      <c r="R27" s="232"/>
      <c r="S27" s="1237">
        <v>0.9</v>
      </c>
      <c r="T27" s="574"/>
      <c r="U27" s="776"/>
      <c r="V27" s="1375">
        <v>6.5</v>
      </c>
      <c r="W27" s="232"/>
    </row>
    <row r="28" spans="2:23" ht="14.25" x14ac:dyDescent="0.2">
      <c r="B28" s="444" t="s">
        <v>38</v>
      </c>
      <c r="C28" s="318"/>
      <c r="D28" s="1238">
        <v>9.1</v>
      </c>
      <c r="E28" s="581"/>
      <c r="F28" s="804"/>
      <c r="G28" s="1220">
        <v>7.4</v>
      </c>
      <c r="H28" s="803"/>
      <c r="I28" s="804"/>
      <c r="J28" s="1220">
        <v>7.8</v>
      </c>
      <c r="K28" s="777"/>
      <c r="L28" s="804"/>
      <c r="M28" s="1220">
        <v>7.9</v>
      </c>
      <c r="N28" s="777"/>
      <c r="O28" s="804"/>
      <c r="P28" s="1220">
        <v>10.3</v>
      </c>
      <c r="Q28" s="590"/>
      <c r="R28" s="449"/>
      <c r="S28" s="1238">
        <v>32.200000000000003</v>
      </c>
      <c r="T28" s="574"/>
      <c r="U28" s="804"/>
      <c r="V28" s="1376">
        <v>34.1</v>
      </c>
      <c r="W28" s="232"/>
    </row>
    <row r="29" spans="2:23" ht="6.75" customHeight="1" x14ac:dyDescent="0.2">
      <c r="B29" s="444"/>
      <c r="C29" s="319"/>
      <c r="D29" s="1240"/>
      <c r="E29" s="576"/>
      <c r="F29" s="805"/>
      <c r="G29" s="1221"/>
      <c r="H29" s="775"/>
      <c r="I29" s="805"/>
      <c r="J29" s="1221"/>
      <c r="K29" s="777"/>
      <c r="L29" s="805"/>
      <c r="M29" s="1221"/>
      <c r="N29" s="777"/>
      <c r="O29" s="805"/>
      <c r="P29" s="1221"/>
      <c r="Q29" s="590"/>
      <c r="R29" s="450"/>
      <c r="S29" s="1240"/>
      <c r="T29" s="577"/>
      <c r="U29" s="805"/>
      <c r="V29" s="1221"/>
      <c r="W29" s="450"/>
    </row>
    <row r="30" spans="2:23" ht="15" x14ac:dyDescent="0.25">
      <c r="B30" s="320" t="s">
        <v>39</v>
      </c>
      <c r="C30" s="319"/>
      <c r="D30" s="1239">
        <v>33.9</v>
      </c>
      <c r="E30" s="578"/>
      <c r="F30" s="805"/>
      <c r="G30" s="1222">
        <v>31</v>
      </c>
      <c r="H30" s="806"/>
      <c r="I30" s="805"/>
      <c r="J30" s="1222">
        <v>44.6</v>
      </c>
      <c r="K30" s="777"/>
      <c r="L30" s="805"/>
      <c r="M30" s="1222">
        <v>36.299999999999997</v>
      </c>
      <c r="N30" s="777"/>
      <c r="O30" s="805"/>
      <c r="P30" s="1222">
        <v>36.799999999999997</v>
      </c>
      <c r="Q30" s="700"/>
      <c r="R30" s="450"/>
      <c r="S30" s="1239">
        <v>145.80000000000001</v>
      </c>
      <c r="T30" s="580"/>
      <c r="U30" s="805"/>
      <c r="V30" s="1222">
        <v>152.4</v>
      </c>
      <c r="W30" s="451"/>
    </row>
    <row r="31" spans="2:23" ht="6.75" customHeight="1" x14ac:dyDescent="0.25">
      <c r="B31" s="444"/>
      <c r="C31" s="319"/>
      <c r="D31" s="1240"/>
      <c r="E31" s="576"/>
      <c r="F31" s="805"/>
      <c r="G31" s="1221"/>
      <c r="H31" s="775"/>
      <c r="I31" s="805"/>
      <c r="J31" s="1221"/>
      <c r="K31" s="807"/>
      <c r="L31" s="805"/>
      <c r="M31" s="1221"/>
      <c r="N31" s="807"/>
      <c r="O31" s="805"/>
      <c r="P31" s="1221"/>
      <c r="Q31" s="700"/>
      <c r="R31" s="450"/>
      <c r="S31" s="1240"/>
      <c r="T31" s="574"/>
      <c r="U31" s="805"/>
      <c r="V31" s="1221"/>
      <c r="W31" s="232"/>
    </row>
    <row r="32" spans="2:23" ht="15" x14ac:dyDescent="0.25">
      <c r="B32" s="320" t="s">
        <v>270</v>
      </c>
      <c r="C32" s="319"/>
      <c r="D32" s="1239">
        <v>19.3</v>
      </c>
      <c r="E32" s="578"/>
      <c r="F32" s="805"/>
      <c r="G32" s="1222">
        <v>15.4</v>
      </c>
      <c r="H32" s="806"/>
      <c r="I32" s="805"/>
      <c r="J32" s="1222">
        <v>0</v>
      </c>
      <c r="K32" s="777"/>
      <c r="L32" s="805"/>
      <c r="M32" s="1222">
        <v>15.7</v>
      </c>
      <c r="N32" s="777"/>
      <c r="O32" s="805"/>
      <c r="P32" s="1222">
        <v>17</v>
      </c>
      <c r="Q32" s="700"/>
      <c r="R32" s="450"/>
      <c r="S32" s="1239">
        <v>50.4</v>
      </c>
      <c r="T32" s="583"/>
      <c r="U32" s="805"/>
      <c r="V32" s="1222">
        <v>51.4</v>
      </c>
      <c r="W32" s="452"/>
    </row>
    <row r="33" spans="2:23" ht="6.75" customHeight="1" x14ac:dyDescent="0.2">
      <c r="B33" s="444"/>
      <c r="C33" s="352"/>
      <c r="D33" s="1244"/>
      <c r="E33" s="582"/>
      <c r="F33" s="776"/>
      <c r="G33" s="1223"/>
      <c r="H33" s="773"/>
      <c r="I33" s="776"/>
      <c r="J33" s="1223"/>
      <c r="K33" s="777"/>
      <c r="L33" s="776"/>
      <c r="M33" s="1223"/>
      <c r="N33" s="777"/>
      <c r="O33" s="776"/>
      <c r="P33" s="1223"/>
      <c r="Q33" s="590"/>
      <c r="R33" s="232"/>
      <c r="S33" s="1244"/>
      <c r="T33" s="574"/>
      <c r="U33" s="776"/>
      <c r="V33" s="1223"/>
      <c r="W33" s="232"/>
    </row>
    <row r="34" spans="2:23" ht="14.25" x14ac:dyDescent="0.2">
      <c r="B34" s="444" t="s">
        <v>462</v>
      </c>
      <c r="C34" s="318"/>
      <c r="D34" s="1238">
        <v>-0.2</v>
      </c>
      <c r="E34" s="581"/>
      <c r="F34" s="804"/>
      <c r="G34" s="1220">
        <v>-0.8</v>
      </c>
      <c r="H34" s="803"/>
      <c r="I34" s="804"/>
      <c r="J34" s="1220">
        <v>-0.7</v>
      </c>
      <c r="K34" s="777"/>
      <c r="L34" s="804"/>
      <c r="M34" s="1220">
        <v>-1.3</v>
      </c>
      <c r="N34" s="777"/>
      <c r="O34" s="804"/>
      <c r="P34" s="1220">
        <v>-0.8</v>
      </c>
      <c r="Q34" s="590"/>
      <c r="R34" s="449"/>
      <c r="S34" s="1238">
        <v>-3</v>
      </c>
      <c r="T34" s="574"/>
      <c r="U34" s="804"/>
      <c r="V34" s="1376">
        <v>-2.8</v>
      </c>
      <c r="W34" s="232"/>
    </row>
    <row r="35" spans="2:23" ht="6.75" customHeight="1" x14ac:dyDescent="0.2">
      <c r="B35" s="444"/>
      <c r="C35" s="319"/>
      <c r="D35" s="1240"/>
      <c r="E35" s="576"/>
      <c r="F35" s="805"/>
      <c r="G35" s="1221"/>
      <c r="H35" s="775"/>
      <c r="I35" s="805"/>
      <c r="J35" s="1221"/>
      <c r="K35" s="777"/>
      <c r="L35" s="805"/>
      <c r="M35" s="1221"/>
      <c r="N35" s="777"/>
      <c r="O35" s="805"/>
      <c r="P35" s="1221"/>
      <c r="Q35" s="590"/>
      <c r="R35" s="450"/>
      <c r="S35" s="1240"/>
      <c r="T35" s="577"/>
      <c r="U35" s="805"/>
      <c r="V35" s="1221"/>
      <c r="W35" s="450"/>
    </row>
    <row r="36" spans="2:23" ht="15" x14ac:dyDescent="0.25">
      <c r="B36" s="320" t="s">
        <v>271</v>
      </c>
      <c r="C36" s="319"/>
      <c r="D36" s="1239">
        <v>19.100000000000001</v>
      </c>
      <c r="E36" s="578"/>
      <c r="F36" s="805"/>
      <c r="G36" s="1222">
        <v>14.6</v>
      </c>
      <c r="H36" s="806"/>
      <c r="I36" s="805"/>
      <c r="J36" s="1222">
        <v>-0.7</v>
      </c>
      <c r="K36" s="777"/>
      <c r="L36" s="805"/>
      <c r="M36" s="1222">
        <v>14.4</v>
      </c>
      <c r="N36" s="777"/>
      <c r="O36" s="805"/>
      <c r="P36" s="1222">
        <v>16.2</v>
      </c>
      <c r="Q36" s="700"/>
      <c r="R36" s="450"/>
      <c r="S36" s="1239">
        <v>47.4</v>
      </c>
      <c r="T36" s="583"/>
      <c r="U36" s="805"/>
      <c r="V36" s="1222">
        <v>48.6</v>
      </c>
      <c r="W36" s="452"/>
    </row>
    <row r="37" spans="2:23" ht="6.75" customHeight="1" x14ac:dyDescent="0.2">
      <c r="B37" s="444"/>
      <c r="C37" s="319"/>
      <c r="D37" s="1240"/>
      <c r="E37" s="576"/>
      <c r="F37" s="805"/>
      <c r="G37" s="1221"/>
      <c r="H37" s="775"/>
      <c r="I37" s="805"/>
      <c r="J37" s="1221"/>
      <c r="K37" s="777"/>
      <c r="L37" s="805"/>
      <c r="M37" s="1221"/>
      <c r="N37" s="777"/>
      <c r="O37" s="805"/>
      <c r="P37" s="1221"/>
      <c r="Q37" s="590"/>
      <c r="R37" s="450"/>
      <c r="S37" s="1240"/>
      <c r="T37" s="574"/>
      <c r="U37" s="805"/>
      <c r="V37" s="1221"/>
      <c r="W37" s="232"/>
    </row>
    <row r="38" spans="2:23" ht="14.25" x14ac:dyDescent="0.2">
      <c r="B38" s="444" t="s">
        <v>543</v>
      </c>
      <c r="C38" s="318"/>
      <c r="D38" s="1238">
        <v>-1.1000000000000001</v>
      </c>
      <c r="E38" s="581"/>
      <c r="F38" s="804"/>
      <c r="G38" s="1220">
        <v>-0.9</v>
      </c>
      <c r="H38" s="803"/>
      <c r="I38" s="804"/>
      <c r="J38" s="1220">
        <v>-0.5</v>
      </c>
      <c r="K38" s="777"/>
      <c r="L38" s="804"/>
      <c r="M38" s="1220">
        <v>-0.9</v>
      </c>
      <c r="N38" s="777"/>
      <c r="O38" s="804"/>
      <c r="P38" s="1220">
        <v>-1</v>
      </c>
      <c r="Q38" s="590"/>
      <c r="R38" s="449"/>
      <c r="S38" s="1238">
        <v>-3.4</v>
      </c>
      <c r="T38" s="574"/>
      <c r="U38" s="804"/>
      <c r="V38" s="1220">
        <v>-2.6</v>
      </c>
      <c r="W38" s="232"/>
    </row>
    <row r="39" spans="2:23" ht="6.75" customHeight="1" x14ac:dyDescent="0.2">
      <c r="B39" s="444"/>
      <c r="C39" s="319"/>
      <c r="D39" s="1240"/>
      <c r="E39" s="576"/>
      <c r="F39" s="805"/>
      <c r="G39" s="1221"/>
      <c r="H39" s="775"/>
      <c r="I39" s="805"/>
      <c r="J39" s="1221"/>
      <c r="K39" s="777"/>
      <c r="L39" s="805"/>
      <c r="M39" s="1221"/>
      <c r="N39" s="777"/>
      <c r="O39" s="805"/>
      <c r="P39" s="1221"/>
      <c r="Q39" s="590"/>
      <c r="R39" s="450"/>
      <c r="S39" s="1240"/>
      <c r="T39" s="577"/>
      <c r="U39" s="805"/>
      <c r="V39" s="1221"/>
      <c r="W39" s="450"/>
    </row>
    <row r="40" spans="2:23" ht="17.25" customHeight="1" thickBot="1" x14ac:dyDescent="0.3">
      <c r="B40" s="320" t="s">
        <v>272</v>
      </c>
      <c r="C40" s="271" t="s">
        <v>1</v>
      </c>
      <c r="D40" s="1374">
        <v>18</v>
      </c>
      <c r="E40" s="578"/>
      <c r="F40" s="809" t="s">
        <v>1</v>
      </c>
      <c r="G40" s="1224">
        <v>13.7</v>
      </c>
      <c r="H40" s="806"/>
      <c r="I40" s="809" t="s">
        <v>1</v>
      </c>
      <c r="J40" s="1224">
        <v>-1.2</v>
      </c>
      <c r="K40" s="777"/>
      <c r="L40" s="809" t="s">
        <v>1</v>
      </c>
      <c r="M40" s="1224">
        <v>13.5</v>
      </c>
      <c r="N40" s="777"/>
      <c r="O40" s="809" t="s">
        <v>1</v>
      </c>
      <c r="P40" s="1224">
        <v>15.2</v>
      </c>
      <c r="Q40" s="700"/>
      <c r="R40" s="1136" t="s">
        <v>1</v>
      </c>
      <c r="S40" s="1374">
        <v>44</v>
      </c>
      <c r="T40" s="583"/>
      <c r="U40" s="809" t="s">
        <v>1</v>
      </c>
      <c r="V40" s="1224">
        <v>46</v>
      </c>
      <c r="W40" s="452"/>
    </row>
    <row r="41" spans="2:23" ht="6.75" customHeight="1" x14ac:dyDescent="0.25">
      <c r="B41" s="320"/>
      <c r="C41" s="269"/>
      <c r="D41" s="1239"/>
      <c r="E41" s="578"/>
      <c r="F41" s="810"/>
      <c r="G41" s="1222"/>
      <c r="H41" s="806"/>
      <c r="I41" s="810"/>
      <c r="J41" s="1222"/>
      <c r="K41" s="777"/>
      <c r="L41" s="810"/>
      <c r="M41" s="1222"/>
      <c r="N41" s="777"/>
      <c r="O41" s="810"/>
      <c r="P41" s="1222"/>
      <c r="Q41" s="700"/>
      <c r="R41" s="451"/>
      <c r="S41" s="1239"/>
      <c r="T41" s="583"/>
      <c r="U41" s="810"/>
      <c r="V41" s="1222"/>
      <c r="W41" s="452"/>
    </row>
    <row r="42" spans="2:23" ht="14.25" x14ac:dyDescent="0.2">
      <c r="B42" s="444" t="s">
        <v>267</v>
      </c>
      <c r="C42" s="318"/>
      <c r="D42" s="1238">
        <v>-1</v>
      </c>
      <c r="E42" s="581"/>
      <c r="F42" s="804"/>
      <c r="G42" s="1220">
        <v>0.4</v>
      </c>
      <c r="H42" s="803"/>
      <c r="I42" s="804"/>
      <c r="J42" s="1220">
        <v>0.1</v>
      </c>
      <c r="K42" s="777"/>
      <c r="L42" s="804"/>
      <c r="M42" s="1220">
        <v>1.3</v>
      </c>
      <c r="N42" s="777"/>
      <c r="O42" s="804"/>
      <c r="P42" s="1220">
        <v>0</v>
      </c>
      <c r="Q42" s="590"/>
      <c r="R42" s="449"/>
      <c r="S42" s="1238">
        <v>0.8</v>
      </c>
      <c r="T42" s="574"/>
      <c r="U42" s="804"/>
      <c r="V42" s="1220">
        <v>-0.4</v>
      </c>
      <c r="W42" s="232"/>
    </row>
    <row r="43" spans="2:23" ht="6.75" customHeight="1" x14ac:dyDescent="0.2">
      <c r="B43" s="444"/>
      <c r="C43" s="319"/>
      <c r="D43" s="1240"/>
      <c r="E43" s="576"/>
      <c r="F43" s="805"/>
      <c r="G43" s="1221"/>
      <c r="H43" s="775"/>
      <c r="I43" s="805"/>
      <c r="J43" s="1221"/>
      <c r="K43" s="777"/>
      <c r="L43" s="805"/>
      <c r="M43" s="1221"/>
      <c r="N43" s="777"/>
      <c r="O43" s="805"/>
      <c r="P43" s="1221"/>
      <c r="Q43" s="590"/>
      <c r="R43" s="450"/>
      <c r="S43" s="1240"/>
      <c r="T43" s="577"/>
      <c r="U43" s="805"/>
      <c r="V43" s="1221"/>
      <c r="W43" s="450"/>
    </row>
    <row r="44" spans="2:23" ht="17.25" customHeight="1" thickBot="1" x14ac:dyDescent="0.3">
      <c r="B44" s="320" t="s">
        <v>320</v>
      </c>
      <c r="C44" s="271" t="s">
        <v>1</v>
      </c>
      <c r="D44" s="1374">
        <v>17</v>
      </c>
      <c r="E44" s="578"/>
      <c r="F44" s="809" t="s">
        <v>1</v>
      </c>
      <c r="G44" s="1224">
        <v>14.1</v>
      </c>
      <c r="H44" s="806"/>
      <c r="I44" s="809" t="s">
        <v>1</v>
      </c>
      <c r="J44" s="1224">
        <v>-1.1000000000000001</v>
      </c>
      <c r="K44" s="777"/>
      <c r="L44" s="809" t="s">
        <v>1</v>
      </c>
      <c r="M44" s="1224">
        <v>14.8</v>
      </c>
      <c r="N44" s="777"/>
      <c r="O44" s="809" t="s">
        <v>1</v>
      </c>
      <c r="P44" s="1224">
        <v>15.2</v>
      </c>
      <c r="Q44" s="700"/>
      <c r="R44" s="1136" t="s">
        <v>1</v>
      </c>
      <c r="S44" s="1374">
        <v>44.8</v>
      </c>
      <c r="T44" s="583"/>
      <c r="U44" s="809" t="s">
        <v>1</v>
      </c>
      <c r="V44" s="1224">
        <v>45.6</v>
      </c>
      <c r="W44" s="452"/>
    </row>
    <row r="45" spans="2:23" ht="15" x14ac:dyDescent="0.25">
      <c r="B45" s="320"/>
      <c r="C45" s="319"/>
      <c r="D45" s="1240"/>
      <c r="E45" s="576"/>
      <c r="F45" s="805"/>
      <c r="G45" s="1221"/>
      <c r="H45" s="775"/>
      <c r="I45" s="805"/>
      <c r="J45" s="1221"/>
      <c r="K45" s="777"/>
      <c r="L45" s="805"/>
      <c r="M45" s="1221"/>
      <c r="N45" s="777"/>
      <c r="O45" s="805"/>
      <c r="P45" s="1221"/>
      <c r="Q45" s="590"/>
      <c r="R45" s="450"/>
      <c r="S45" s="1240"/>
      <c r="T45" s="574"/>
      <c r="U45" s="805"/>
      <c r="V45" s="1221"/>
      <c r="W45" s="232"/>
    </row>
    <row r="46" spans="2:23" ht="14.25" x14ac:dyDescent="0.2">
      <c r="B46" s="444" t="s">
        <v>121</v>
      </c>
      <c r="C46" s="352"/>
      <c r="D46" s="1142">
        <v>0.28999999999999998</v>
      </c>
      <c r="E46" s="584"/>
      <c r="F46" s="776"/>
      <c r="G46" s="1181">
        <v>0.38600000000000001</v>
      </c>
      <c r="H46" s="735"/>
      <c r="I46" s="776"/>
      <c r="J46" s="1181">
        <v>0.65</v>
      </c>
      <c r="K46" s="777"/>
      <c r="L46" s="776"/>
      <c r="M46" s="1181">
        <v>0.41399999999999998</v>
      </c>
      <c r="N46" s="777"/>
      <c r="O46" s="776"/>
      <c r="P46" s="1181">
        <v>0.26700000000000002</v>
      </c>
      <c r="Q46" s="590"/>
      <c r="R46" s="453"/>
      <c r="S46" s="1142">
        <v>0.42599999999999999</v>
      </c>
      <c r="T46" s="585"/>
      <c r="U46" s="818"/>
      <c r="V46" s="1181">
        <v>0.33400000000000002</v>
      </c>
      <c r="W46" s="453"/>
    </row>
    <row r="47" spans="2:23" ht="14.25" x14ac:dyDescent="0.2">
      <c r="B47" s="444" t="s">
        <v>125</v>
      </c>
      <c r="C47" s="352"/>
      <c r="D47" s="1142">
        <v>0.25</v>
      </c>
      <c r="E47" s="584"/>
      <c r="F47" s="776"/>
      <c r="G47" s="1181">
        <v>0.186</v>
      </c>
      <c r="H47" s="735"/>
      <c r="I47" s="776"/>
      <c r="J47" s="1181">
        <v>0.26500000000000001</v>
      </c>
      <c r="K47" s="777"/>
      <c r="L47" s="776"/>
      <c r="M47" s="1181">
        <v>0.20599999999999999</v>
      </c>
      <c r="N47" s="777"/>
      <c r="O47" s="776"/>
      <c r="P47" s="1181">
        <v>0.245</v>
      </c>
      <c r="Q47" s="590"/>
      <c r="R47" s="453"/>
      <c r="S47" s="1142">
        <v>0.22500000000000001</v>
      </c>
      <c r="T47" s="585"/>
      <c r="U47" s="818"/>
      <c r="V47" s="1181">
        <v>0.23</v>
      </c>
      <c r="W47" s="453"/>
    </row>
    <row r="48" spans="2:23" ht="14.25" x14ac:dyDescent="0.2">
      <c r="B48" s="444" t="s">
        <v>31</v>
      </c>
      <c r="C48" s="318"/>
      <c r="D48" s="1142">
        <v>0.20100000000000001</v>
      </c>
      <c r="E48" s="584"/>
      <c r="F48" s="804"/>
      <c r="G48" s="1181">
        <v>0.17</v>
      </c>
      <c r="H48" s="735"/>
      <c r="I48" s="804"/>
      <c r="J48" s="1181">
        <v>0.20899999999999999</v>
      </c>
      <c r="K48" s="777"/>
      <c r="L48" s="804"/>
      <c r="M48" s="1181">
        <v>0.16800000000000001</v>
      </c>
      <c r="N48" s="777"/>
      <c r="O48" s="804"/>
      <c r="P48" s="1181">
        <v>0.21</v>
      </c>
      <c r="Q48" s="590"/>
      <c r="R48" s="228"/>
      <c r="S48" s="1142">
        <v>0.186</v>
      </c>
      <c r="T48" s="585"/>
      <c r="U48" s="819"/>
      <c r="V48" s="1181">
        <v>0.17199999999999999</v>
      </c>
      <c r="W48" s="453"/>
    </row>
    <row r="49" spans="2:23" ht="17.25" customHeight="1" thickBot="1" x14ac:dyDescent="0.25">
      <c r="B49" s="444" t="s">
        <v>32</v>
      </c>
      <c r="C49" s="226"/>
      <c r="D49" s="1135">
        <v>0.74099999999999999</v>
      </c>
      <c r="E49" s="587"/>
      <c r="F49" s="813"/>
      <c r="G49" s="811">
        <v>0.74199999999999999</v>
      </c>
      <c r="H49" s="812"/>
      <c r="I49" s="813"/>
      <c r="J49" s="811">
        <v>1.1240000000000001</v>
      </c>
      <c r="K49" s="814"/>
      <c r="L49" s="813"/>
      <c r="M49" s="811">
        <v>0.78800000000000003</v>
      </c>
      <c r="N49" s="814"/>
      <c r="O49" s="813"/>
      <c r="P49" s="811">
        <v>0.72199999999999998</v>
      </c>
      <c r="Q49" s="589"/>
      <c r="R49" s="1137"/>
      <c r="S49" s="1135">
        <v>0.83699999999999997</v>
      </c>
      <c r="T49" s="585"/>
      <c r="U49" s="820"/>
      <c r="V49" s="811">
        <v>0.73599999999999999</v>
      </c>
      <c r="W49" s="453"/>
    </row>
    <row r="50" spans="2:23" ht="17.25" customHeight="1" x14ac:dyDescent="0.2">
      <c r="B50" s="479"/>
      <c r="C50" s="319"/>
      <c r="D50" s="587"/>
      <c r="E50" s="587"/>
      <c r="F50" s="812"/>
      <c r="G50" s="812"/>
      <c r="H50" s="814"/>
      <c r="I50" s="805"/>
      <c r="J50" s="812"/>
      <c r="K50" s="814"/>
      <c r="L50" s="805"/>
      <c r="M50" s="812"/>
      <c r="N50" s="814"/>
      <c r="O50" s="805"/>
      <c r="P50" s="812"/>
      <c r="Q50" s="589"/>
      <c r="R50" s="588"/>
      <c r="S50" s="587"/>
      <c r="T50" s="585"/>
      <c r="U50" s="821"/>
      <c r="V50" s="812"/>
      <c r="W50" s="453"/>
    </row>
    <row r="51" spans="2:23" ht="28.5" customHeight="1" x14ac:dyDescent="0.2">
      <c r="B51" s="1463"/>
      <c r="C51" s="1463"/>
      <c r="D51" s="1463"/>
      <c r="E51" s="1463"/>
      <c r="F51" s="1463"/>
      <c r="G51" s="1463"/>
      <c r="H51" s="1463"/>
      <c r="I51" s="1463"/>
      <c r="J51" s="1463"/>
      <c r="K51" s="1463"/>
      <c r="L51" s="1463"/>
      <c r="M51" s="1463"/>
      <c r="N51" s="1463"/>
      <c r="O51" s="1463"/>
      <c r="P51" s="1463"/>
      <c r="Q51" s="1463"/>
      <c r="R51" s="1463"/>
      <c r="S51" s="1463"/>
      <c r="T51" s="1463"/>
      <c r="U51" s="1463"/>
      <c r="V51" s="1463"/>
      <c r="W51" s="1463"/>
    </row>
  </sheetData>
  <mergeCells count="2">
    <mergeCell ref="B1:W1"/>
    <mergeCell ref="B51:W51"/>
  </mergeCells>
  <printOptions horizontalCentered="1"/>
  <pageMargins left="0.65" right="0.63" top="0.61" bottom="0.56000000000000005" header="0.5" footer="0.32"/>
  <pageSetup scale="65" orientation="landscape" horizontalDpi="1200" verticalDpi="1200" r:id="rId1"/>
  <headerFooter alignWithMargins="0">
    <oddHeader>&amp;R&amp;G</oddHeader>
    <oddFooter>&amp;C&amp;12PAGE 27</oddFooter>
  </headerFooter>
  <customProperties>
    <customPr name="layoutContexts" r:id="rId2"/>
    <customPr name="SaveUndoMode" r:id="rId3"/>
  </customProperties>
  <legacyDrawingHF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RowHeight="12.75" x14ac:dyDescent="0.2"/>
  <cols>
    <col min="1" max="1" width="40.7109375" style="324" customWidth="1"/>
    <col min="2" max="2" width="6.28515625" style="324" customWidth="1"/>
    <col min="3" max="3" width="8" style="18" customWidth="1"/>
    <col min="4" max="4" width="4.5703125" style="18" customWidth="1"/>
    <col min="5" max="5" width="6.28515625" style="40" customWidth="1"/>
    <col min="6" max="6" width="7.85546875" style="18" customWidth="1"/>
    <col min="7" max="7" width="4.5703125" style="18" customWidth="1"/>
    <col min="8" max="8" width="6.28515625" style="18" customWidth="1"/>
    <col min="9" max="9" width="7.85546875" style="18" customWidth="1"/>
    <col min="10" max="10" width="4.5703125" style="18" customWidth="1"/>
    <col min="11" max="11" width="6.28515625" style="18" customWidth="1"/>
    <col min="12" max="12" width="7.85546875" style="18" customWidth="1"/>
    <col min="13" max="13" width="4.5703125" style="18" customWidth="1"/>
    <col min="14" max="14" width="6.28515625" style="40" customWidth="1"/>
    <col min="15" max="15" width="7.85546875" style="18" customWidth="1"/>
    <col min="16" max="16" width="4.5703125" style="18" customWidth="1"/>
    <col min="17" max="17" width="6.28515625" style="324" customWidth="1"/>
    <col min="18" max="18" width="8" style="18" customWidth="1"/>
    <col min="19" max="19" width="33" style="18" bestFit="1" customWidth="1"/>
    <col min="20" max="16384" width="9.140625" style="324"/>
  </cols>
  <sheetData>
    <row r="1" spans="1:23" ht="16.5" customHeight="1" x14ac:dyDescent="0.25">
      <c r="A1" s="1394" t="s">
        <v>336</v>
      </c>
      <c r="B1" s="1394"/>
      <c r="C1" s="1394"/>
      <c r="D1" s="1394"/>
      <c r="E1" s="1394"/>
      <c r="F1" s="1394"/>
      <c r="G1" s="1394"/>
      <c r="H1" s="1394"/>
      <c r="I1" s="1394"/>
      <c r="J1" s="1394"/>
      <c r="K1" s="1394"/>
      <c r="L1" s="1394"/>
      <c r="M1" s="1394"/>
      <c r="N1" s="1394"/>
      <c r="O1" s="1394"/>
      <c r="P1" s="1394"/>
      <c r="Q1" s="1394"/>
      <c r="R1" s="1394"/>
      <c r="S1" s="485"/>
      <c r="T1" s="485"/>
      <c r="U1" s="485"/>
    </row>
    <row r="2" spans="1:23" s="16" customFormat="1" ht="16.5" customHeight="1" x14ac:dyDescent="0.25">
      <c r="A2" s="1464" t="s">
        <v>321</v>
      </c>
      <c r="B2" s="1464"/>
      <c r="C2" s="1464"/>
      <c r="D2" s="1464"/>
      <c r="E2" s="1464"/>
      <c r="F2" s="1464"/>
      <c r="G2" s="1464"/>
      <c r="H2" s="1464"/>
      <c r="I2" s="1464"/>
      <c r="J2" s="1464"/>
      <c r="K2" s="1464"/>
      <c r="L2" s="1464"/>
      <c r="M2" s="1464"/>
      <c r="N2" s="1464"/>
      <c r="O2" s="1464"/>
      <c r="P2" s="1464"/>
      <c r="Q2" s="1464"/>
      <c r="R2" s="1464"/>
      <c r="S2" s="486"/>
      <c r="T2" s="486"/>
      <c r="U2" s="486"/>
    </row>
    <row r="3" spans="1:23" s="16" customFormat="1" ht="12.75" customHeight="1" x14ac:dyDescent="0.2">
      <c r="A3" s="61"/>
      <c r="B3" s="38"/>
      <c r="C3" s="15"/>
      <c r="D3" s="15"/>
      <c r="E3" s="37"/>
      <c r="F3" s="15"/>
      <c r="G3" s="15"/>
      <c r="H3" s="15"/>
      <c r="I3" s="15"/>
      <c r="J3" s="15"/>
      <c r="K3" s="15"/>
      <c r="L3" s="15"/>
      <c r="M3" s="15"/>
      <c r="N3" s="37"/>
      <c r="O3" s="15"/>
      <c r="P3" s="15"/>
      <c r="Q3" s="38"/>
      <c r="R3" s="15"/>
    </row>
    <row r="4" spans="1:23" s="16" customFormat="1" ht="12.75" customHeight="1" x14ac:dyDescent="0.2">
      <c r="A4" s="38"/>
      <c r="B4" s="38"/>
      <c r="C4" s="15"/>
      <c r="D4" s="15"/>
      <c r="E4" s="37"/>
      <c r="F4" s="15"/>
      <c r="G4" s="15"/>
      <c r="H4" s="15"/>
      <c r="I4" s="15"/>
      <c r="J4" s="15"/>
      <c r="K4" s="15"/>
      <c r="L4" s="15"/>
      <c r="M4" s="15"/>
      <c r="N4" s="37"/>
      <c r="O4" s="15"/>
      <c r="P4" s="15"/>
      <c r="Q4" s="38"/>
      <c r="R4" s="15"/>
    </row>
    <row r="5" spans="1:23" s="16" customFormat="1" ht="12.75" customHeight="1" x14ac:dyDescent="0.2">
      <c r="E5" s="39"/>
      <c r="N5" s="39"/>
    </row>
    <row r="6" spans="1:23" s="41" customFormat="1" ht="17.25" customHeight="1" x14ac:dyDescent="0.2">
      <c r="B6" s="1466" t="s">
        <v>353</v>
      </c>
      <c r="C6" s="1466"/>
      <c r="D6" s="1466"/>
      <c r="E6" s="1466"/>
      <c r="F6" s="1466"/>
      <c r="G6" s="1466"/>
      <c r="H6" s="1466"/>
      <c r="I6" s="1466"/>
      <c r="J6" s="1466"/>
      <c r="K6" s="1466"/>
      <c r="L6" s="1466"/>
      <c r="M6" s="1466"/>
      <c r="N6" s="1466"/>
      <c r="O6" s="1466"/>
      <c r="P6" s="1466"/>
      <c r="Q6" s="1466"/>
      <c r="R6" s="1466"/>
    </row>
    <row r="7" spans="1:23" s="16" customFormat="1" ht="30" customHeight="1" x14ac:dyDescent="0.2">
      <c r="B7" s="1465" t="s">
        <v>335</v>
      </c>
      <c r="C7" s="1465"/>
      <c r="D7" s="107"/>
      <c r="E7" s="1465" t="s">
        <v>56</v>
      </c>
      <c r="F7" s="1465"/>
      <c r="G7" s="107"/>
      <c r="H7" s="1465" t="s">
        <v>331</v>
      </c>
      <c r="I7" s="1465"/>
      <c r="J7" s="107"/>
      <c r="K7" s="1465" t="s">
        <v>332</v>
      </c>
      <c r="L7" s="1465"/>
      <c r="M7" s="107"/>
      <c r="N7" s="1465" t="s">
        <v>333</v>
      </c>
      <c r="O7" s="1465"/>
      <c r="P7" s="107"/>
      <c r="Q7" s="106"/>
      <c r="R7" s="107" t="s">
        <v>244</v>
      </c>
      <c r="V7" s="1465" t="s">
        <v>335</v>
      </c>
      <c r="W7" s="1465"/>
    </row>
    <row r="8" spans="1:23" x14ac:dyDescent="0.2">
      <c r="B8" s="110"/>
      <c r="C8" s="331"/>
      <c r="D8" s="109"/>
      <c r="E8" s="330"/>
      <c r="F8" s="109"/>
      <c r="G8" s="331"/>
      <c r="H8" s="110"/>
      <c r="I8" s="331"/>
      <c r="J8" s="331"/>
      <c r="K8" s="110"/>
      <c r="L8" s="331"/>
      <c r="M8" s="331"/>
      <c r="N8" s="110"/>
      <c r="O8" s="331"/>
      <c r="P8" s="331"/>
      <c r="Q8" s="330"/>
      <c r="R8" s="331"/>
      <c r="V8" s="110"/>
      <c r="W8" s="331"/>
    </row>
    <row r="9" spans="1:23" ht="13.5" thickBot="1" x14ac:dyDescent="0.25">
      <c r="A9" s="21" t="s">
        <v>23</v>
      </c>
      <c r="B9" s="332" t="s">
        <v>1</v>
      </c>
      <c r="C9" s="333"/>
      <c r="D9" s="334"/>
      <c r="E9" s="332" t="s">
        <v>1</v>
      </c>
      <c r="F9" s="333"/>
      <c r="G9" s="334"/>
      <c r="H9" s="332" t="s">
        <v>1</v>
      </c>
      <c r="I9" s="333"/>
      <c r="J9" s="334"/>
      <c r="K9" s="332" t="s">
        <v>1</v>
      </c>
      <c r="L9" s="333"/>
      <c r="M9" s="334"/>
      <c r="N9" s="332" t="s">
        <v>1</v>
      </c>
      <c r="O9" s="333"/>
      <c r="P9" s="334"/>
      <c r="Q9" s="332" t="s">
        <v>1</v>
      </c>
      <c r="R9" s="333">
        <f>SUM(C9:O9)</f>
        <v>0</v>
      </c>
      <c r="V9" s="332" t="s">
        <v>1</v>
      </c>
      <c r="W9" s="333">
        <v>3.4</v>
      </c>
    </row>
    <row r="10" spans="1:23" x14ac:dyDescent="0.2">
      <c r="A10" s="21"/>
      <c r="B10" s="335"/>
      <c r="C10" s="329"/>
      <c r="D10" s="329"/>
      <c r="E10" s="335"/>
      <c r="F10" s="329"/>
      <c r="G10" s="329"/>
      <c r="H10" s="335"/>
      <c r="I10" s="329"/>
      <c r="J10" s="329"/>
      <c r="K10" s="335"/>
      <c r="L10" s="329"/>
      <c r="M10" s="329"/>
      <c r="N10" s="335"/>
      <c r="O10" s="329"/>
      <c r="P10" s="329"/>
      <c r="Q10" s="335"/>
      <c r="R10" s="329"/>
      <c r="V10" s="335"/>
      <c r="W10" s="329"/>
    </row>
    <row r="11" spans="1:23" x14ac:dyDescent="0.2">
      <c r="A11" s="21" t="s">
        <v>25</v>
      </c>
      <c r="B11" s="336"/>
      <c r="C11" s="337"/>
      <c r="D11" s="334"/>
      <c r="E11" s="336"/>
      <c r="F11" s="337"/>
      <c r="G11" s="334"/>
      <c r="H11" s="336"/>
      <c r="I11" s="337"/>
      <c r="J11" s="334"/>
      <c r="K11" s="336"/>
      <c r="L11" s="337"/>
      <c r="M11" s="334"/>
      <c r="N11" s="336"/>
      <c r="O11" s="337"/>
      <c r="P11" s="334"/>
      <c r="Q11" s="336"/>
      <c r="R11" s="337">
        <f>SUM(C11:O11)</f>
        <v>0</v>
      </c>
      <c r="T11" s="482">
        <f>R9-R11</f>
        <v>0</v>
      </c>
      <c r="V11" s="336"/>
      <c r="W11" s="337">
        <v>2.9</v>
      </c>
    </row>
    <row r="12" spans="1:23" x14ac:dyDescent="0.2">
      <c r="A12" s="21" t="s">
        <v>4</v>
      </c>
      <c r="B12" s="335"/>
      <c r="C12" s="329"/>
      <c r="D12" s="329"/>
      <c r="E12" s="335"/>
      <c r="F12" s="329"/>
      <c r="G12" s="329"/>
      <c r="H12" s="335"/>
      <c r="I12" s="329"/>
      <c r="J12" s="329"/>
      <c r="K12" s="335"/>
      <c r="L12" s="329"/>
      <c r="M12" s="329"/>
      <c r="N12" s="335"/>
      <c r="O12" s="329"/>
      <c r="P12" s="329"/>
      <c r="Q12" s="335"/>
      <c r="R12" s="329"/>
      <c r="V12" s="335"/>
      <c r="W12" s="329"/>
    </row>
    <row r="13" spans="1:23" x14ac:dyDescent="0.2">
      <c r="A13" s="21" t="s">
        <v>26</v>
      </c>
      <c r="B13" s="314"/>
      <c r="C13" s="329"/>
      <c r="D13" s="329"/>
      <c r="E13" s="335"/>
      <c r="F13" s="329"/>
      <c r="G13" s="329"/>
      <c r="H13" s="314"/>
      <c r="I13" s="329"/>
      <c r="J13" s="329"/>
      <c r="K13" s="314"/>
      <c r="L13" s="329"/>
      <c r="M13" s="329"/>
      <c r="N13" s="314"/>
      <c r="O13" s="329"/>
      <c r="P13" s="329"/>
      <c r="Q13" s="335"/>
      <c r="R13" s="329">
        <f>SUM(C13:O13)</f>
        <v>0</v>
      </c>
      <c r="V13" s="314"/>
      <c r="W13" s="329">
        <v>16.8</v>
      </c>
    </row>
    <row r="14" spans="1:23" x14ac:dyDescent="0.2">
      <c r="A14" s="463" t="s">
        <v>134</v>
      </c>
      <c r="B14" s="465"/>
      <c r="C14" s="329"/>
      <c r="D14" s="460"/>
      <c r="E14" s="464"/>
      <c r="F14" s="329"/>
      <c r="G14" s="334"/>
      <c r="H14" s="465"/>
      <c r="I14" s="329"/>
      <c r="J14" s="334"/>
      <c r="K14" s="465"/>
      <c r="L14" s="329"/>
      <c r="M14" s="334"/>
      <c r="N14" s="465"/>
      <c r="O14" s="329"/>
      <c r="P14" s="460"/>
      <c r="Q14" s="464"/>
      <c r="R14" s="329">
        <f>SUM(C14:O14)</f>
        <v>0</v>
      </c>
      <c r="V14" s="465"/>
      <c r="W14" s="329">
        <v>9.4</v>
      </c>
    </row>
    <row r="15" spans="1:23" x14ac:dyDescent="0.2">
      <c r="A15" s="463" t="s">
        <v>36</v>
      </c>
      <c r="B15" s="465"/>
      <c r="C15" s="329"/>
      <c r="D15" s="338"/>
      <c r="E15" s="464"/>
      <c r="F15" s="329"/>
      <c r="G15" s="338"/>
      <c r="H15" s="465"/>
      <c r="I15" s="329"/>
      <c r="J15" s="338"/>
      <c r="K15" s="465"/>
      <c r="L15" s="329"/>
      <c r="M15" s="338"/>
      <c r="N15" s="465"/>
      <c r="O15" s="329"/>
      <c r="P15" s="334"/>
      <c r="Q15" s="464"/>
      <c r="R15" s="329">
        <f>SUM(C15:O15)</f>
        <v>0</v>
      </c>
      <c r="V15" s="465"/>
      <c r="W15" s="329">
        <v>2.6</v>
      </c>
    </row>
    <row r="16" spans="1:23" ht="14.25" x14ac:dyDescent="0.2">
      <c r="A16" s="463" t="s">
        <v>338</v>
      </c>
      <c r="B16" s="464"/>
      <c r="C16" s="461"/>
      <c r="D16" s="339"/>
      <c r="E16" s="464"/>
      <c r="F16" s="461"/>
      <c r="G16" s="334"/>
      <c r="H16" s="464"/>
      <c r="I16" s="461"/>
      <c r="J16" s="334"/>
      <c r="K16" s="464"/>
      <c r="L16" s="461"/>
      <c r="M16" s="334"/>
      <c r="N16" s="464"/>
      <c r="O16" s="461"/>
      <c r="P16" s="461"/>
      <c r="Q16" s="464"/>
      <c r="R16" s="461"/>
      <c r="V16" s="464"/>
      <c r="W16" s="461"/>
    </row>
    <row r="17" spans="1:23" ht="13.5" thickBot="1" x14ac:dyDescent="0.25">
      <c r="A17" s="21"/>
      <c r="B17" s="340" t="s">
        <v>1</v>
      </c>
      <c r="C17" s="341">
        <f>C13-C14-C15</f>
        <v>0</v>
      </c>
      <c r="D17" s="334"/>
      <c r="E17" s="340" t="s">
        <v>1</v>
      </c>
      <c r="F17" s="341">
        <f>F13-F14-F15</f>
        <v>0</v>
      </c>
      <c r="G17" s="334"/>
      <c r="H17" s="340" t="s">
        <v>1</v>
      </c>
      <c r="I17" s="341">
        <f>I13-I14-I15</f>
        <v>0</v>
      </c>
      <c r="J17" s="334"/>
      <c r="K17" s="340" t="s">
        <v>1</v>
      </c>
      <c r="L17" s="341">
        <f>L13-L14-L15</f>
        <v>0</v>
      </c>
      <c r="M17" s="334"/>
      <c r="N17" s="340" t="s">
        <v>1</v>
      </c>
      <c r="O17" s="341">
        <f>O13-O14-O15</f>
        <v>0</v>
      </c>
      <c r="P17" s="334"/>
      <c r="Q17" s="340" t="s">
        <v>1</v>
      </c>
      <c r="R17" s="341">
        <f>R13-R14-R15-R16</f>
        <v>0</v>
      </c>
      <c r="S17" s="324"/>
      <c r="V17" s="340" t="s">
        <v>1</v>
      </c>
      <c r="W17" s="341">
        <f>W13-W14-W15</f>
        <v>4.8</v>
      </c>
    </row>
    <row r="18" spans="1:23" x14ac:dyDescent="0.2">
      <c r="B18" s="330"/>
      <c r="C18" s="331"/>
      <c r="D18" s="331"/>
      <c r="E18" s="330"/>
      <c r="F18" s="331"/>
      <c r="G18" s="331"/>
      <c r="H18" s="330"/>
      <c r="I18" s="331"/>
      <c r="J18" s="331"/>
      <c r="K18" s="330"/>
      <c r="L18" s="331"/>
      <c r="M18" s="331"/>
      <c r="N18" s="330"/>
      <c r="O18" s="331"/>
      <c r="P18" s="331"/>
      <c r="Q18" s="330"/>
      <c r="R18" s="331"/>
      <c r="S18" s="324"/>
      <c r="V18" s="330"/>
      <c r="W18" s="331"/>
    </row>
    <row r="19" spans="1:23" x14ac:dyDescent="0.2">
      <c r="A19" s="463" t="s">
        <v>121</v>
      </c>
      <c r="B19" s="466"/>
      <c r="C19" s="378" t="e">
        <f>C14/C13</f>
        <v>#DIV/0!</v>
      </c>
      <c r="D19" s="342"/>
      <c r="E19" s="464"/>
      <c r="F19" s="378" t="e">
        <f>F14/F13</f>
        <v>#DIV/0!</v>
      </c>
      <c r="G19" s="342"/>
      <c r="H19" s="466"/>
      <c r="I19" s="378" t="e">
        <f>I14/I13</f>
        <v>#DIV/0!</v>
      </c>
      <c r="J19" s="342"/>
      <c r="K19" s="466"/>
      <c r="L19" s="378" t="e">
        <f>L14/L13</f>
        <v>#DIV/0!</v>
      </c>
      <c r="M19" s="342"/>
      <c r="N19" s="466"/>
      <c r="O19" s="378" t="e">
        <f>O14/O13</f>
        <v>#DIV/0!</v>
      </c>
      <c r="P19" s="378"/>
      <c r="Q19" s="464"/>
      <c r="R19" s="378" t="e">
        <f>R14/R13</f>
        <v>#DIV/0!</v>
      </c>
      <c r="S19" s="324"/>
      <c r="V19" s="466"/>
      <c r="W19" s="378">
        <f>W14/W13</f>
        <v>0.56000000000000005</v>
      </c>
    </row>
    <row r="20" spans="1:23" x14ac:dyDescent="0.2">
      <c r="A20" s="463" t="s">
        <v>125</v>
      </c>
      <c r="B20" s="466"/>
      <c r="C20" s="378" t="e">
        <f>C15/C13</f>
        <v>#DIV/0!</v>
      </c>
      <c r="D20" s="342"/>
      <c r="E20" s="464"/>
      <c r="F20" s="378" t="e">
        <f>F15/F13</f>
        <v>#DIV/0!</v>
      </c>
      <c r="G20" s="342"/>
      <c r="H20" s="466"/>
      <c r="I20" s="378" t="e">
        <f>I15/I13</f>
        <v>#DIV/0!</v>
      </c>
      <c r="J20" s="342"/>
      <c r="K20" s="466"/>
      <c r="L20" s="378" t="e">
        <f>L15/L13</f>
        <v>#DIV/0!</v>
      </c>
      <c r="M20" s="342"/>
      <c r="N20" s="466"/>
      <c r="O20" s="378" t="e">
        <f>O15/O13</f>
        <v>#DIV/0!</v>
      </c>
      <c r="P20" s="378"/>
      <c r="Q20" s="464"/>
      <c r="R20" s="378" t="e">
        <f>R15/R13</f>
        <v>#DIV/0!</v>
      </c>
      <c r="S20" s="324"/>
      <c r="V20" s="466"/>
      <c r="W20" s="378">
        <f>W15/W13</f>
        <v>0.155</v>
      </c>
    </row>
    <row r="21" spans="1:23" ht="14.25" x14ac:dyDescent="0.2">
      <c r="A21" s="463" t="s">
        <v>339</v>
      </c>
      <c r="B21" s="466"/>
      <c r="C21" s="413"/>
      <c r="D21" s="343"/>
      <c r="E21" s="464"/>
      <c r="F21" s="413"/>
      <c r="G21" s="344"/>
      <c r="H21" s="466"/>
      <c r="I21" s="413"/>
      <c r="J21" s="344"/>
      <c r="K21" s="466"/>
      <c r="L21" s="413"/>
      <c r="M21" s="344"/>
      <c r="N21" s="466"/>
      <c r="O21" s="413"/>
      <c r="P21" s="413"/>
      <c r="Q21" s="464"/>
      <c r="R21" s="481" t="e">
        <f>R16/R13</f>
        <v>#DIV/0!</v>
      </c>
      <c r="S21" s="483" t="s">
        <v>334</v>
      </c>
      <c r="V21" s="466"/>
      <c r="W21" s="413"/>
    </row>
    <row r="22" spans="1:23" ht="13.5" thickBot="1" x14ac:dyDescent="0.25">
      <c r="A22" s="21" t="s">
        <v>32</v>
      </c>
      <c r="B22" s="346"/>
      <c r="C22" s="414" t="e">
        <f>SUM(C19:C21)</f>
        <v>#DIV/0!</v>
      </c>
      <c r="D22" s="345"/>
      <c r="E22" s="340"/>
      <c r="F22" s="414" t="e">
        <f>SUM(F19:F21)</f>
        <v>#DIV/0!</v>
      </c>
      <c r="G22" s="345"/>
      <c r="H22" s="346"/>
      <c r="I22" s="414" t="e">
        <f>SUM(I19:I21)</f>
        <v>#DIV/0!</v>
      </c>
      <c r="J22" s="345"/>
      <c r="K22" s="346"/>
      <c r="L22" s="414" t="e">
        <f>SUM(L19:L21)</f>
        <v>#DIV/0!</v>
      </c>
      <c r="M22" s="345"/>
      <c r="N22" s="346"/>
      <c r="O22" s="414" t="e">
        <f>SUM(O19:O21)</f>
        <v>#DIV/0!</v>
      </c>
      <c r="P22" s="266"/>
      <c r="Q22" s="340"/>
      <c r="R22" s="414" t="e">
        <f>SUM(R19:R21)</f>
        <v>#DIV/0!</v>
      </c>
      <c r="S22" s="324"/>
      <c r="V22" s="346"/>
      <c r="W22" s="414">
        <f>SUM(W19:W21)</f>
        <v>0.71499999999999997</v>
      </c>
    </row>
    <row r="23" spans="1:23" x14ac:dyDescent="0.2">
      <c r="B23" s="330"/>
      <c r="C23" s="115"/>
      <c r="D23" s="115"/>
      <c r="E23" s="116"/>
      <c r="F23" s="115"/>
      <c r="G23" s="115"/>
      <c r="H23" s="115"/>
      <c r="I23" s="115"/>
      <c r="J23" s="115"/>
      <c r="K23" s="115"/>
      <c r="L23" s="115"/>
      <c r="M23" s="115"/>
      <c r="N23" s="116"/>
      <c r="O23" s="115"/>
      <c r="P23" s="115"/>
      <c r="Q23" s="330"/>
      <c r="R23" s="115"/>
      <c r="S23" s="324"/>
    </row>
    <row r="24" spans="1:23" x14ac:dyDescent="0.2">
      <c r="B24" s="330"/>
      <c r="C24" s="331"/>
      <c r="D24" s="331"/>
      <c r="E24" s="110"/>
      <c r="F24" s="331"/>
      <c r="G24" s="331"/>
      <c r="H24" s="331"/>
      <c r="I24" s="331"/>
      <c r="J24" s="331"/>
      <c r="K24" s="331"/>
      <c r="L24" s="331"/>
      <c r="M24" s="331"/>
      <c r="N24" s="110"/>
      <c r="O24" s="331"/>
      <c r="P24" s="331"/>
      <c r="Q24" s="330"/>
      <c r="R24" s="331"/>
      <c r="S24" s="324"/>
    </row>
    <row r="25" spans="1:23" x14ac:dyDescent="0.2">
      <c r="B25" s="330"/>
      <c r="C25" s="331"/>
      <c r="D25" s="331"/>
      <c r="E25" s="110"/>
      <c r="F25" s="331"/>
      <c r="G25" s="331"/>
      <c r="H25" s="331"/>
      <c r="I25" s="331"/>
      <c r="J25" s="331"/>
      <c r="K25" s="331"/>
      <c r="L25" s="331"/>
      <c r="M25" s="331"/>
      <c r="N25" s="110"/>
      <c r="O25" s="331"/>
      <c r="P25" s="331"/>
      <c r="Q25" s="330"/>
      <c r="R25" s="331"/>
      <c r="S25" s="324"/>
    </row>
    <row r="26" spans="1:23" s="41" customFormat="1" ht="14.25" x14ac:dyDescent="0.2">
      <c r="B26" s="1466" t="s">
        <v>356</v>
      </c>
      <c r="C26" s="1466"/>
      <c r="D26" s="1466"/>
      <c r="E26" s="1466"/>
      <c r="F26" s="1466"/>
      <c r="G26" s="1466"/>
      <c r="H26" s="1466"/>
      <c r="I26" s="1466"/>
      <c r="J26" s="1466"/>
      <c r="K26" s="1466"/>
      <c r="L26" s="1466"/>
      <c r="M26" s="1466"/>
      <c r="N26" s="1466"/>
      <c r="O26" s="1466"/>
      <c r="P26" s="1466"/>
      <c r="Q26" s="1466"/>
      <c r="R26" s="1466"/>
    </row>
    <row r="27" spans="1:23" s="16" customFormat="1" ht="27" customHeight="1" x14ac:dyDescent="0.2">
      <c r="B27" s="1465" t="s">
        <v>335</v>
      </c>
      <c r="C27" s="1465"/>
      <c r="D27" s="107"/>
      <c r="E27" s="1465" t="s">
        <v>56</v>
      </c>
      <c r="F27" s="1465"/>
      <c r="G27" s="107"/>
      <c r="H27" s="1465" t="s">
        <v>331</v>
      </c>
      <c r="I27" s="1465"/>
      <c r="J27" s="107"/>
      <c r="K27" s="1465" t="s">
        <v>332</v>
      </c>
      <c r="L27" s="1465"/>
      <c r="M27" s="107"/>
      <c r="N27" s="1465" t="s">
        <v>333</v>
      </c>
      <c r="O27" s="1465"/>
      <c r="P27" s="107"/>
      <c r="Q27" s="106"/>
      <c r="R27" s="107" t="s">
        <v>244</v>
      </c>
      <c r="V27" s="1465" t="s">
        <v>335</v>
      </c>
      <c r="W27" s="1465"/>
    </row>
    <row r="28" spans="1:23" x14ac:dyDescent="0.2">
      <c r="B28" s="469"/>
      <c r="C28" s="462"/>
      <c r="D28" s="468"/>
      <c r="E28" s="467"/>
      <c r="F28" s="468"/>
      <c r="G28" s="462"/>
      <c r="H28" s="469"/>
      <c r="I28" s="462"/>
      <c r="J28" s="462"/>
      <c r="K28" s="110"/>
      <c r="L28" s="331"/>
      <c r="M28" s="462"/>
      <c r="N28" s="469"/>
      <c r="O28" s="462"/>
      <c r="P28" s="462"/>
      <c r="Q28" s="467"/>
      <c r="R28" s="462"/>
      <c r="S28" s="324"/>
      <c r="V28" s="469"/>
      <c r="W28" s="462"/>
    </row>
    <row r="29" spans="1:23" ht="13.5" thickBot="1" x14ac:dyDescent="0.25">
      <c r="A29" s="21" t="s">
        <v>23</v>
      </c>
      <c r="B29" s="332" t="s">
        <v>1</v>
      </c>
      <c r="C29" s="333">
        <v>115.9</v>
      </c>
      <c r="D29" s="334"/>
      <c r="E29" s="332" t="s">
        <v>1</v>
      </c>
      <c r="F29" s="333">
        <v>100.3</v>
      </c>
      <c r="G29" s="334"/>
      <c r="H29" s="332" t="s">
        <v>1</v>
      </c>
      <c r="I29" s="333">
        <v>42.4</v>
      </c>
      <c r="J29" s="334"/>
      <c r="K29" s="332" t="s">
        <v>1</v>
      </c>
      <c r="L29" s="333">
        <v>25</v>
      </c>
      <c r="M29" s="334"/>
      <c r="N29" s="332" t="s">
        <v>1</v>
      </c>
      <c r="O29" s="333">
        <v>4.5999999999999996</v>
      </c>
      <c r="P29" s="334"/>
      <c r="Q29" s="332" t="s">
        <v>1</v>
      </c>
      <c r="R29" s="333">
        <f>SUM(C29:O29)</f>
        <v>288.2</v>
      </c>
      <c r="S29" s="482">
        <f>R29-'Cathedral IS'!V7</f>
        <v>40.5</v>
      </c>
      <c r="V29" s="332" t="s">
        <v>1</v>
      </c>
      <c r="W29" s="333">
        <v>115.9</v>
      </c>
    </row>
    <row r="30" spans="1:23" x14ac:dyDescent="0.2">
      <c r="A30" s="21"/>
      <c r="B30" s="335"/>
      <c r="C30" s="329"/>
      <c r="D30" s="329"/>
      <c r="E30" s="335"/>
      <c r="F30" s="329"/>
      <c r="G30" s="329"/>
      <c r="H30" s="335"/>
      <c r="I30" s="329"/>
      <c r="J30" s="329"/>
      <c r="K30" s="335"/>
      <c r="L30" s="329"/>
      <c r="M30" s="329"/>
      <c r="N30" s="335"/>
      <c r="O30" s="329"/>
      <c r="P30" s="329"/>
      <c r="Q30" s="335"/>
      <c r="R30" s="329"/>
      <c r="S30" s="324"/>
      <c r="V30" s="335"/>
      <c r="W30" s="329"/>
    </row>
    <row r="31" spans="1:23" x14ac:dyDescent="0.2">
      <c r="A31" s="21" t="s">
        <v>25</v>
      </c>
      <c r="B31" s="336"/>
      <c r="C31" s="337">
        <v>84.3</v>
      </c>
      <c r="D31" s="334"/>
      <c r="E31" s="336"/>
      <c r="F31" s="337">
        <v>80.099999999999994</v>
      </c>
      <c r="G31" s="334"/>
      <c r="H31" s="336"/>
      <c r="I31" s="337">
        <v>37.299999999999997</v>
      </c>
      <c r="J31" s="334"/>
      <c r="K31" s="336"/>
      <c r="L31" s="337">
        <v>17.600000000000001</v>
      </c>
      <c r="M31" s="334"/>
      <c r="N31" s="336"/>
      <c r="O31" s="337">
        <v>3</v>
      </c>
      <c r="P31" s="334"/>
      <c r="Q31" s="336"/>
      <c r="R31" s="337">
        <f>SUM(C31:O31)</f>
        <v>222.3</v>
      </c>
      <c r="S31" s="482">
        <f>R31-'Cathedral IS'!V10</f>
        <v>25.9</v>
      </c>
      <c r="V31" s="336"/>
      <c r="W31" s="337">
        <v>84.3</v>
      </c>
    </row>
    <row r="32" spans="1:23" x14ac:dyDescent="0.2">
      <c r="A32" s="21" t="s">
        <v>4</v>
      </c>
      <c r="B32" s="335"/>
      <c r="C32" s="329"/>
      <c r="D32" s="329"/>
      <c r="E32" s="335"/>
      <c r="F32" s="329"/>
      <c r="G32" s="329"/>
      <c r="H32" s="335"/>
      <c r="I32" s="329"/>
      <c r="J32" s="329"/>
      <c r="K32" s="335"/>
      <c r="L32" s="329"/>
      <c r="M32" s="329"/>
      <c r="N32" s="335"/>
      <c r="O32" s="329"/>
      <c r="P32" s="329"/>
      <c r="Q32" s="335"/>
      <c r="R32" s="329"/>
      <c r="S32" s="324"/>
      <c r="V32" s="335"/>
      <c r="W32" s="329"/>
    </row>
    <row r="33" spans="1:23" x14ac:dyDescent="0.2">
      <c r="A33" s="21" t="s">
        <v>26</v>
      </c>
      <c r="B33" s="314"/>
      <c r="C33" s="329">
        <v>84.4</v>
      </c>
      <c r="D33" s="329"/>
      <c r="E33" s="335"/>
      <c r="F33" s="329">
        <v>80.400000000000006</v>
      </c>
      <c r="G33" s="329"/>
      <c r="H33" s="314"/>
      <c r="I33" s="329">
        <v>36.299999999999997</v>
      </c>
      <c r="J33" s="329"/>
      <c r="K33" s="314"/>
      <c r="L33" s="329">
        <v>20</v>
      </c>
      <c r="M33" s="329"/>
      <c r="N33" s="314"/>
      <c r="O33" s="329">
        <v>3.5</v>
      </c>
      <c r="P33" s="329"/>
      <c r="Q33" s="335"/>
      <c r="R33" s="329">
        <f>SUM(C33:O33)</f>
        <v>224.6</v>
      </c>
      <c r="S33" s="482">
        <f>R33-'Cathedral IS'!V15</f>
        <v>26.4</v>
      </c>
      <c r="V33" s="314"/>
      <c r="W33" s="329">
        <v>84.4</v>
      </c>
    </row>
    <row r="34" spans="1:23" x14ac:dyDescent="0.2">
      <c r="A34" s="463" t="s">
        <v>134</v>
      </c>
      <c r="B34" s="465"/>
      <c r="C34" s="329">
        <v>27.5</v>
      </c>
      <c r="D34" s="460"/>
      <c r="E34" s="464"/>
      <c r="F34" s="329">
        <v>26.6</v>
      </c>
      <c r="G34" s="334"/>
      <c r="H34" s="465"/>
      <c r="I34" s="329">
        <v>26.1</v>
      </c>
      <c r="J34" s="334"/>
      <c r="K34" s="465"/>
      <c r="L34" s="329">
        <v>7</v>
      </c>
      <c r="M34" s="334"/>
      <c r="N34" s="465"/>
      <c r="O34" s="329">
        <v>3.1</v>
      </c>
      <c r="P34" s="460"/>
      <c r="Q34" s="464"/>
      <c r="R34" s="329">
        <f>SUM(C34:O34)</f>
        <v>90.3</v>
      </c>
      <c r="S34" s="482">
        <f>R34-'Cathedral IS'!V24-'Cathedral IS'!V25</f>
        <v>24.1</v>
      </c>
      <c r="V34" s="465"/>
      <c r="W34" s="329">
        <v>27.5</v>
      </c>
    </row>
    <row r="35" spans="1:23" x14ac:dyDescent="0.2">
      <c r="A35" s="463" t="s">
        <v>36</v>
      </c>
      <c r="B35" s="465"/>
      <c r="C35" s="329">
        <v>14.4</v>
      </c>
      <c r="D35" s="338"/>
      <c r="E35" s="464"/>
      <c r="F35" s="329">
        <v>21.4</v>
      </c>
      <c r="G35" s="338"/>
      <c r="H35" s="465"/>
      <c r="I35" s="329">
        <v>11.4</v>
      </c>
      <c r="J35" s="338"/>
      <c r="K35" s="465"/>
      <c r="L35" s="329">
        <v>3.6</v>
      </c>
      <c r="M35" s="338"/>
      <c r="N35" s="465"/>
      <c r="O35" s="329">
        <v>1.2</v>
      </c>
      <c r="P35" s="334"/>
      <c r="Q35" s="464"/>
      <c r="R35" s="329">
        <f>SUM(C35:O35)</f>
        <v>52</v>
      </c>
      <c r="S35" s="482">
        <f>R35-'Cathedral IS'!V26</f>
        <v>6.4</v>
      </c>
      <c r="V35" s="465"/>
      <c r="W35" s="329">
        <v>14.4</v>
      </c>
    </row>
    <row r="36" spans="1:23" ht="14.25" x14ac:dyDescent="0.2">
      <c r="A36" s="463" t="s">
        <v>338</v>
      </c>
      <c r="B36" s="464"/>
      <c r="C36" s="461"/>
      <c r="D36" s="339"/>
      <c r="E36" s="464"/>
      <c r="F36" s="461"/>
      <c r="G36" s="334"/>
      <c r="H36" s="464"/>
      <c r="I36" s="461"/>
      <c r="J36" s="334"/>
      <c r="K36" s="464"/>
      <c r="L36" s="461"/>
      <c r="M36" s="334"/>
      <c r="N36" s="464"/>
      <c r="O36" s="461"/>
      <c r="P36" s="461"/>
      <c r="Q36" s="464"/>
      <c r="R36" s="461">
        <f>'Cathedral IS'!V28</f>
        <v>34.1</v>
      </c>
      <c r="S36" s="482">
        <f>R36-'Cathedral IS'!V28</f>
        <v>0</v>
      </c>
      <c r="V36" s="464"/>
      <c r="W36" s="461"/>
    </row>
    <row r="37" spans="1:23" ht="13.5" thickBot="1" x14ac:dyDescent="0.25">
      <c r="A37" s="21"/>
      <c r="B37" s="340" t="s">
        <v>1</v>
      </c>
      <c r="C37" s="341">
        <f>C33-C34-C35</f>
        <v>42.5</v>
      </c>
      <c r="D37" s="334"/>
      <c r="E37" s="340" t="s">
        <v>1</v>
      </c>
      <c r="F37" s="341">
        <f>F33-F34-F35</f>
        <v>32.4</v>
      </c>
      <c r="G37" s="334"/>
      <c r="H37" s="340" t="s">
        <v>1</v>
      </c>
      <c r="I37" s="341">
        <f>I33-I34-I35</f>
        <v>-1.2</v>
      </c>
      <c r="J37" s="334"/>
      <c r="K37" s="340" t="s">
        <v>1</v>
      </c>
      <c r="L37" s="341">
        <f>L33-L34-L35</f>
        <v>9.4</v>
      </c>
      <c r="M37" s="334"/>
      <c r="N37" s="340" t="s">
        <v>1</v>
      </c>
      <c r="O37" s="341">
        <f>O33-O34-O35</f>
        <v>-0.8</v>
      </c>
      <c r="P37" s="334"/>
      <c r="Q37" s="340" t="s">
        <v>1</v>
      </c>
      <c r="R37" s="341">
        <f>R33-R34-R35-R36</f>
        <v>48.2</v>
      </c>
      <c r="S37" s="324"/>
      <c r="V37" s="340" t="s">
        <v>1</v>
      </c>
      <c r="W37" s="341">
        <f>W33-W34-W35</f>
        <v>42.5</v>
      </c>
    </row>
    <row r="38" spans="1:23" x14ac:dyDescent="0.2">
      <c r="B38" s="330"/>
      <c r="C38" s="331"/>
      <c r="D38" s="331"/>
      <c r="E38" s="330"/>
      <c r="F38" s="331"/>
      <c r="G38" s="331"/>
      <c r="H38" s="330"/>
      <c r="I38" s="331"/>
      <c r="J38" s="331"/>
      <c r="K38" s="330"/>
      <c r="L38" s="331"/>
      <c r="M38" s="331"/>
      <c r="N38" s="330"/>
      <c r="O38" s="331"/>
      <c r="P38" s="331"/>
      <c r="Q38" s="330"/>
      <c r="R38" s="331"/>
      <c r="S38" s="324"/>
      <c r="V38" s="330"/>
      <c r="W38" s="331"/>
    </row>
    <row r="39" spans="1:23" x14ac:dyDescent="0.2">
      <c r="A39" s="463" t="s">
        <v>121</v>
      </c>
      <c r="B39" s="466"/>
      <c r="C39" s="378">
        <f>C34/C33</f>
        <v>0.32600000000000001</v>
      </c>
      <c r="D39" s="342"/>
      <c r="E39" s="464"/>
      <c r="F39" s="378">
        <f>F34/F33</f>
        <v>0.33100000000000002</v>
      </c>
      <c r="G39" s="342"/>
      <c r="H39" s="466"/>
      <c r="I39" s="378">
        <f>I34/I33</f>
        <v>0.71899999999999997</v>
      </c>
      <c r="J39" s="342"/>
      <c r="K39" s="466"/>
      <c r="L39" s="378">
        <f>L34/L33</f>
        <v>0.35</v>
      </c>
      <c r="M39" s="342"/>
      <c r="N39" s="466"/>
      <c r="O39" s="378">
        <f>O34/O33</f>
        <v>0.88600000000000001</v>
      </c>
      <c r="P39" s="378"/>
      <c r="Q39" s="464"/>
      <c r="R39" s="378">
        <f>R34/R33</f>
        <v>0.40200000000000002</v>
      </c>
      <c r="S39" s="484">
        <f>R39-'Cathedral IS'!V46</f>
        <v>6.8000000000000005E-2</v>
      </c>
      <c r="V39" s="466"/>
      <c r="W39" s="378">
        <f>W34/W33</f>
        <v>0.32600000000000001</v>
      </c>
    </row>
    <row r="40" spans="1:23" x14ac:dyDescent="0.2">
      <c r="A40" s="463" t="s">
        <v>125</v>
      </c>
      <c r="B40" s="466"/>
      <c r="C40" s="378">
        <f>C35/C33</f>
        <v>0.17100000000000001</v>
      </c>
      <c r="D40" s="342"/>
      <c r="E40" s="464"/>
      <c r="F40" s="378">
        <f>F35/F33</f>
        <v>0.26600000000000001</v>
      </c>
      <c r="G40" s="342"/>
      <c r="H40" s="466"/>
      <c r="I40" s="378">
        <f>I35/I33</f>
        <v>0.314</v>
      </c>
      <c r="J40" s="342"/>
      <c r="K40" s="466"/>
      <c r="L40" s="378">
        <f>L35/L33</f>
        <v>0.18</v>
      </c>
      <c r="M40" s="342"/>
      <c r="N40" s="466"/>
      <c r="O40" s="378">
        <f>O35/O33</f>
        <v>0.34300000000000003</v>
      </c>
      <c r="P40" s="378"/>
      <c r="Q40" s="464"/>
      <c r="R40" s="378">
        <f>R35/R33</f>
        <v>0.23200000000000001</v>
      </c>
      <c r="S40" s="484">
        <f>R40-'Cathedral IS'!V47</f>
        <v>2E-3</v>
      </c>
      <c r="V40" s="466"/>
      <c r="W40" s="378">
        <f>W35/W33</f>
        <v>0.17100000000000001</v>
      </c>
    </row>
    <row r="41" spans="1:23" ht="14.25" x14ac:dyDescent="0.2">
      <c r="A41" s="463" t="s">
        <v>339</v>
      </c>
      <c r="B41" s="466"/>
      <c r="C41" s="413"/>
      <c r="D41" s="343"/>
      <c r="E41" s="464"/>
      <c r="F41" s="413"/>
      <c r="G41" s="344"/>
      <c r="H41" s="466"/>
      <c r="I41" s="413"/>
      <c r="J41" s="344"/>
      <c r="K41" s="466"/>
      <c r="L41" s="413"/>
      <c r="M41" s="344"/>
      <c r="N41" s="466"/>
      <c r="O41" s="413"/>
      <c r="P41" s="413"/>
      <c r="Q41" s="464"/>
      <c r="R41" s="481">
        <f>R36/R33</f>
        <v>0.152</v>
      </c>
      <c r="S41" s="484">
        <f>R41-'Cathedral IS'!V48</f>
        <v>-0.02</v>
      </c>
      <c r="V41" s="466"/>
      <c r="W41" s="413"/>
    </row>
    <row r="42" spans="1:23" ht="13.5" thickBot="1" x14ac:dyDescent="0.25">
      <c r="A42" s="21" t="s">
        <v>32</v>
      </c>
      <c r="B42" s="346"/>
      <c r="C42" s="414">
        <f>SUM(C39:C41)</f>
        <v>0.497</v>
      </c>
      <c r="D42" s="345"/>
      <c r="E42" s="340"/>
      <c r="F42" s="414">
        <f>SUM(F39:F41)</f>
        <v>0.59699999999999998</v>
      </c>
      <c r="G42" s="345"/>
      <c r="H42" s="346"/>
      <c r="I42" s="414">
        <f>SUM(I39:I41)</f>
        <v>1.0329999999999999</v>
      </c>
      <c r="J42" s="345"/>
      <c r="K42" s="346"/>
      <c r="L42" s="414">
        <f>SUM(L39:L41)</f>
        <v>0.53</v>
      </c>
      <c r="M42" s="345"/>
      <c r="N42" s="346"/>
      <c r="O42" s="414">
        <f>SUM(O39:O41)</f>
        <v>1.2290000000000001</v>
      </c>
      <c r="P42" s="266"/>
      <c r="Q42" s="340"/>
      <c r="R42" s="414">
        <f>SUM(R39:R41)</f>
        <v>0.78600000000000003</v>
      </c>
      <c r="S42" s="484">
        <f>R42-'Cathedral IS'!V49</f>
        <v>0.05</v>
      </c>
      <c r="V42" s="346"/>
      <c r="W42" s="414">
        <f>SUM(W39:W41)</f>
        <v>0.497</v>
      </c>
    </row>
    <row r="43" spans="1:23" x14ac:dyDescent="0.2">
      <c r="C43" s="19"/>
      <c r="D43" s="19"/>
      <c r="E43" s="324"/>
      <c r="F43" s="19"/>
      <c r="G43" s="19"/>
      <c r="H43" s="19"/>
      <c r="I43" s="19"/>
      <c r="J43" s="19"/>
      <c r="K43" s="19"/>
      <c r="L43" s="19"/>
      <c r="M43" s="19"/>
      <c r="N43" s="324"/>
      <c r="O43" s="19"/>
      <c r="P43" s="19"/>
      <c r="R43" s="19"/>
      <c r="S43" s="324"/>
    </row>
    <row r="44" spans="1:23" ht="14.25" x14ac:dyDescent="0.2">
      <c r="A44" s="304" t="s">
        <v>345</v>
      </c>
      <c r="C44" s="19"/>
      <c r="D44" s="19"/>
      <c r="E44" s="20"/>
      <c r="F44" s="19"/>
      <c r="G44" s="19"/>
      <c r="H44" s="19"/>
      <c r="I44" s="19"/>
      <c r="J44" s="19"/>
      <c r="K44" s="19"/>
      <c r="L44" s="19"/>
      <c r="M44" s="19"/>
      <c r="N44" s="20"/>
      <c r="O44" s="19"/>
      <c r="P44" s="19"/>
      <c r="R44" s="19"/>
      <c r="S44" s="324"/>
    </row>
    <row r="45" spans="1:23" ht="14.25" x14ac:dyDescent="0.2">
      <c r="A45" s="304" t="s">
        <v>337</v>
      </c>
      <c r="C45" s="19"/>
      <c r="D45" s="19"/>
      <c r="E45" s="20"/>
      <c r="F45" s="19"/>
      <c r="G45" s="19"/>
      <c r="H45" s="19"/>
      <c r="I45" s="19"/>
      <c r="J45" s="19"/>
      <c r="K45" s="19"/>
      <c r="L45" s="19"/>
      <c r="M45" s="19"/>
      <c r="N45" s="20"/>
      <c r="O45" s="19"/>
      <c r="P45" s="19"/>
      <c r="R45" s="19"/>
      <c r="S45" s="324"/>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customProperties>
    <customPr name="layoutContexts"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zoomScale="90" zoomScaleNormal="90" zoomScaleSheetLayoutView="90" workbookViewId="0">
      <selection activeCell="I1" sqref="I1"/>
    </sheetView>
  </sheetViews>
  <sheetFormatPr defaultRowHeight="15" customHeight="1" x14ac:dyDescent="0.2"/>
  <cols>
    <col min="1" max="2" width="9.140625" style="9"/>
    <col min="3" max="3" width="97.7109375" style="9" customWidth="1"/>
    <col min="4" max="6" width="12.85546875" style="9" customWidth="1"/>
    <col min="7" max="7" width="46.85546875" style="9" customWidth="1"/>
    <col min="8" max="16384" width="9.140625" style="9"/>
  </cols>
  <sheetData>
    <row r="1" spans="2:11" ht="39.75" customHeight="1" x14ac:dyDescent="0.25">
      <c r="B1" s="1385" t="s">
        <v>501</v>
      </c>
      <c r="C1" s="1385"/>
      <c r="D1" s="1385"/>
      <c r="E1" s="135"/>
      <c r="F1" s="135"/>
      <c r="G1" s="135"/>
      <c r="H1" s="135"/>
      <c r="I1" s="135"/>
      <c r="J1" s="135"/>
      <c r="K1" s="135"/>
    </row>
    <row r="2" spans="2:11" ht="25.5" customHeight="1" x14ac:dyDescent="0.2"/>
    <row r="3" spans="2:11" ht="15" customHeight="1" x14ac:dyDescent="0.2">
      <c r="B3" s="47" t="s">
        <v>9</v>
      </c>
      <c r="C3" s="9" t="s">
        <v>124</v>
      </c>
      <c r="F3" s="46"/>
      <c r="G3" s="46"/>
      <c r="H3" s="46"/>
      <c r="I3" s="46"/>
      <c r="J3" s="46"/>
    </row>
    <row r="4" spans="2:11" ht="6.95" customHeight="1" x14ac:dyDescent="0.2">
      <c r="B4" s="32"/>
      <c r="F4" s="46"/>
      <c r="G4" s="46"/>
      <c r="H4" s="46"/>
      <c r="I4" s="46"/>
      <c r="J4" s="46"/>
    </row>
    <row r="5" spans="2:11" ht="15" customHeight="1" x14ac:dyDescent="0.2">
      <c r="B5" s="47" t="s">
        <v>10</v>
      </c>
      <c r="C5" s="9" t="s">
        <v>40</v>
      </c>
      <c r="F5" s="46"/>
      <c r="G5" s="46"/>
      <c r="H5" s="46"/>
      <c r="I5" s="46"/>
      <c r="J5" s="46"/>
    </row>
    <row r="6" spans="2:11" ht="6.95" customHeight="1" x14ac:dyDescent="0.2">
      <c r="B6" s="32"/>
      <c r="F6" s="46"/>
      <c r="G6" s="46"/>
      <c r="H6" s="46"/>
      <c r="I6" s="46"/>
      <c r="J6" s="46"/>
    </row>
    <row r="7" spans="2:11" ht="15" customHeight="1" x14ac:dyDescent="0.2">
      <c r="B7" s="47" t="s">
        <v>11</v>
      </c>
      <c r="C7" s="268" t="s">
        <v>245</v>
      </c>
      <c r="F7" s="46"/>
      <c r="G7" s="46"/>
      <c r="H7" s="46"/>
      <c r="I7" s="46"/>
      <c r="J7" s="46"/>
    </row>
    <row r="8" spans="2:11" ht="6.95" customHeight="1" x14ac:dyDescent="0.2">
      <c r="B8" s="32"/>
      <c r="F8" s="46"/>
      <c r="G8" s="46"/>
      <c r="H8" s="46"/>
      <c r="I8" s="46"/>
      <c r="J8" s="46"/>
    </row>
    <row r="9" spans="2:11" ht="15" customHeight="1" x14ac:dyDescent="0.2">
      <c r="B9" s="47" t="s">
        <v>12</v>
      </c>
      <c r="C9" s="9" t="s">
        <v>41</v>
      </c>
      <c r="F9" s="46"/>
      <c r="G9" s="46"/>
      <c r="H9" s="46"/>
      <c r="I9" s="46"/>
      <c r="J9" s="46"/>
    </row>
    <row r="10" spans="2:11" ht="6.95" customHeight="1" x14ac:dyDescent="0.2">
      <c r="B10" s="32"/>
      <c r="F10" s="46"/>
      <c r="G10" s="46"/>
      <c r="H10" s="46"/>
      <c r="I10" s="46"/>
      <c r="J10" s="46"/>
    </row>
    <row r="11" spans="2:11" ht="15" customHeight="1" x14ac:dyDescent="0.2">
      <c r="B11" s="47" t="s">
        <v>13</v>
      </c>
      <c r="C11" s="9" t="s">
        <v>117</v>
      </c>
      <c r="F11" s="46"/>
      <c r="G11" s="46"/>
      <c r="H11" s="46"/>
      <c r="I11" s="46"/>
      <c r="J11" s="46"/>
    </row>
    <row r="12" spans="2:11" ht="6.95" customHeight="1" x14ac:dyDescent="0.2">
      <c r="B12" s="32"/>
      <c r="F12" s="46"/>
      <c r="G12" s="46"/>
      <c r="H12" s="46"/>
      <c r="I12" s="46"/>
      <c r="J12" s="46"/>
    </row>
    <row r="13" spans="2:11" ht="15" customHeight="1" x14ac:dyDescent="0.2">
      <c r="B13" s="47" t="s">
        <v>14</v>
      </c>
      <c r="C13" s="382" t="s">
        <v>431</v>
      </c>
      <c r="F13" s="384"/>
      <c r="G13" s="384"/>
      <c r="H13" s="46"/>
      <c r="I13" s="46"/>
      <c r="J13" s="46"/>
    </row>
    <row r="14" spans="2:11" ht="6.95" customHeight="1" x14ac:dyDescent="0.2">
      <c r="B14" s="32"/>
      <c r="F14" s="384"/>
      <c r="G14" s="384"/>
      <c r="H14" s="46"/>
      <c r="I14" s="46"/>
      <c r="J14" s="46"/>
    </row>
    <row r="15" spans="2:11" ht="15" customHeight="1" x14ac:dyDescent="0.2">
      <c r="B15" s="47" t="s">
        <v>15</v>
      </c>
      <c r="C15" s="9" t="s">
        <v>42</v>
      </c>
      <c r="F15" s="46"/>
      <c r="G15" s="46"/>
      <c r="H15" s="46"/>
      <c r="I15" s="46"/>
      <c r="J15" s="46"/>
    </row>
    <row r="16" spans="2:11" ht="6.95" customHeight="1" x14ac:dyDescent="0.2">
      <c r="B16" s="32"/>
      <c r="F16" s="46"/>
      <c r="G16" s="46"/>
      <c r="H16" s="46"/>
      <c r="I16" s="46"/>
      <c r="J16" s="46"/>
    </row>
    <row r="17" spans="2:10" ht="15" customHeight="1" x14ac:dyDescent="0.2">
      <c r="B17" s="47" t="s">
        <v>16</v>
      </c>
      <c r="C17" s="9" t="s">
        <v>43</v>
      </c>
      <c r="F17" s="46"/>
      <c r="G17" s="46"/>
      <c r="H17" s="46"/>
      <c r="I17" s="46"/>
      <c r="J17" s="46"/>
    </row>
    <row r="18" spans="2:10" ht="6.95" customHeight="1" x14ac:dyDescent="0.2">
      <c r="B18" s="32"/>
      <c r="F18" s="46"/>
      <c r="G18" s="46"/>
      <c r="H18" s="46"/>
      <c r="I18" s="46"/>
      <c r="J18" s="46"/>
    </row>
    <row r="19" spans="2:10" ht="15" customHeight="1" x14ac:dyDescent="0.2">
      <c r="B19" s="47" t="s">
        <v>17</v>
      </c>
      <c r="C19" s="9" t="s">
        <v>44</v>
      </c>
      <c r="F19" s="46"/>
      <c r="G19" s="46"/>
      <c r="H19" s="46"/>
      <c r="I19" s="46"/>
      <c r="J19" s="46"/>
    </row>
    <row r="20" spans="2:10" ht="6.95" customHeight="1" x14ac:dyDescent="0.2">
      <c r="B20" s="32"/>
      <c r="F20" s="46"/>
      <c r="G20" s="46"/>
      <c r="H20" s="46"/>
      <c r="I20" s="46"/>
      <c r="J20" s="46"/>
    </row>
    <row r="21" spans="2:10" ht="15" customHeight="1" x14ac:dyDescent="0.2">
      <c r="B21" s="47" t="s">
        <v>18</v>
      </c>
      <c r="C21" s="9" t="s">
        <v>45</v>
      </c>
      <c r="F21" s="46"/>
      <c r="G21" s="46"/>
      <c r="H21" s="46"/>
      <c r="I21" s="46"/>
      <c r="J21" s="46"/>
    </row>
    <row r="22" spans="2:10" ht="6.95" customHeight="1" x14ac:dyDescent="0.2">
      <c r="B22" s="32"/>
      <c r="F22" s="46"/>
      <c r="G22" s="46"/>
      <c r="H22" s="46"/>
      <c r="I22" s="46"/>
      <c r="J22" s="46"/>
    </row>
    <row r="23" spans="2:10" ht="15" customHeight="1" x14ac:dyDescent="0.2">
      <c r="B23" s="47" t="s">
        <v>19</v>
      </c>
      <c r="C23" s="9" t="s">
        <v>46</v>
      </c>
      <c r="F23" s="46"/>
      <c r="G23" s="46"/>
      <c r="H23" s="46"/>
      <c r="I23" s="46"/>
      <c r="J23" s="46"/>
    </row>
    <row r="24" spans="2:10" ht="6.95" customHeight="1" x14ac:dyDescent="0.2">
      <c r="B24" s="32"/>
      <c r="F24" s="46"/>
      <c r="G24" s="46"/>
      <c r="H24" s="46"/>
      <c r="I24" s="46"/>
      <c r="J24" s="46"/>
    </row>
    <row r="25" spans="2:10" ht="15" customHeight="1" x14ac:dyDescent="0.2">
      <c r="B25" s="47" t="s">
        <v>20</v>
      </c>
      <c r="C25" s="382" t="s">
        <v>341</v>
      </c>
      <c r="F25" s="46"/>
      <c r="G25" s="46"/>
      <c r="H25" s="384"/>
      <c r="I25" s="384"/>
      <c r="J25" s="384"/>
    </row>
    <row r="26" spans="2:10" ht="6.95" customHeight="1" x14ac:dyDescent="0.2">
      <c r="F26" s="46"/>
      <c r="G26" s="46"/>
      <c r="H26" s="384"/>
      <c r="I26" s="384"/>
      <c r="J26" s="384"/>
    </row>
    <row r="27" spans="2:10" ht="15" customHeight="1" x14ac:dyDescent="0.2">
      <c r="B27" s="47" t="s">
        <v>21</v>
      </c>
      <c r="C27" s="382" t="s">
        <v>430</v>
      </c>
      <c r="F27" s="384"/>
      <c r="G27" s="384"/>
      <c r="H27" s="46"/>
      <c r="I27" s="46"/>
      <c r="J27" s="46"/>
    </row>
    <row r="28" spans="2:10" ht="6.95" customHeight="1" x14ac:dyDescent="0.2">
      <c r="B28" s="32"/>
      <c r="F28" s="384"/>
      <c r="G28" s="384"/>
      <c r="H28" s="46"/>
      <c r="I28" s="46"/>
      <c r="J28" s="46"/>
    </row>
    <row r="29" spans="2:10" ht="15" customHeight="1" x14ac:dyDescent="0.2">
      <c r="B29" s="47" t="s">
        <v>22</v>
      </c>
      <c r="C29" s="9" t="s">
        <v>188</v>
      </c>
      <c r="F29" s="46"/>
      <c r="G29" s="46"/>
      <c r="I29" s="46"/>
      <c r="J29" s="46"/>
    </row>
    <row r="30" spans="2:10" ht="6.95" customHeight="1" x14ac:dyDescent="0.2">
      <c r="B30" s="32"/>
      <c r="F30" s="46"/>
      <c r="G30" s="46"/>
    </row>
    <row r="31" spans="2:10" ht="15" customHeight="1" x14ac:dyDescent="0.2">
      <c r="B31" s="47" t="s">
        <v>159</v>
      </c>
      <c r="C31" s="9" t="s">
        <v>47</v>
      </c>
      <c r="F31" s="46"/>
      <c r="G31" s="46"/>
    </row>
    <row r="32" spans="2:10" ht="6.95" customHeight="1" x14ac:dyDescent="0.2">
      <c r="B32" s="32"/>
    </row>
    <row r="33" spans="2:3" ht="15" customHeight="1" x14ac:dyDescent="0.2">
      <c r="B33" s="47" t="s">
        <v>175</v>
      </c>
      <c r="C33" s="9" t="s">
        <v>165</v>
      </c>
    </row>
    <row r="34" spans="2:3" ht="6.95" customHeight="1" x14ac:dyDescent="0.2"/>
    <row r="35" spans="2:3" ht="15" customHeight="1" x14ac:dyDescent="0.2">
      <c r="B35" s="418" t="s">
        <v>176</v>
      </c>
      <c r="C35" s="382" t="s">
        <v>292</v>
      </c>
    </row>
    <row r="36" spans="2:3" ht="6.95" customHeight="1" x14ac:dyDescent="0.2"/>
    <row r="37" spans="2:3" ht="15" customHeight="1" x14ac:dyDescent="0.2">
      <c r="B37" s="418" t="s">
        <v>177</v>
      </c>
      <c r="C37" s="9" t="s">
        <v>152</v>
      </c>
    </row>
    <row r="38" spans="2:3" ht="6.95" customHeight="1" x14ac:dyDescent="0.2"/>
    <row r="39" spans="2:3" ht="15" customHeight="1" x14ac:dyDescent="0.2">
      <c r="B39" s="418" t="s">
        <v>178</v>
      </c>
      <c r="C39" s="382" t="s">
        <v>325</v>
      </c>
    </row>
    <row r="40" spans="2:3" ht="6.95" customHeight="1" x14ac:dyDescent="0.2"/>
    <row r="41" spans="2:3" ht="15" customHeight="1" x14ac:dyDescent="0.2">
      <c r="B41" s="418" t="s">
        <v>203</v>
      </c>
      <c r="C41" s="382" t="s">
        <v>469</v>
      </c>
    </row>
    <row r="42" spans="2:3" ht="6.95" customHeight="1" x14ac:dyDescent="0.2"/>
    <row r="43" spans="2:3" ht="15" customHeight="1" x14ac:dyDescent="0.2">
      <c r="B43" s="418" t="s">
        <v>236</v>
      </c>
      <c r="C43" s="382" t="s">
        <v>470</v>
      </c>
    </row>
    <row r="44" spans="2:3" ht="6.95" customHeight="1" x14ac:dyDescent="0.2"/>
    <row r="45" spans="2:3" ht="15" customHeight="1" x14ac:dyDescent="0.2">
      <c r="B45" s="419" t="s">
        <v>275</v>
      </c>
      <c r="C45" s="382" t="s">
        <v>471</v>
      </c>
    </row>
    <row r="46" spans="2:3" ht="6.95" customHeight="1" x14ac:dyDescent="0.2"/>
    <row r="47" spans="2:3" ht="17.25" customHeight="1" x14ac:dyDescent="0.2">
      <c r="B47" s="419" t="s">
        <v>317</v>
      </c>
      <c r="C47" s="9" t="s">
        <v>235</v>
      </c>
    </row>
    <row r="48" spans="2:3" ht="6.95" customHeight="1" x14ac:dyDescent="0.2"/>
    <row r="49" spans="2:5" ht="15" customHeight="1" x14ac:dyDescent="0.2">
      <c r="B49" s="419" t="s">
        <v>318</v>
      </c>
      <c r="C49" s="9" t="s">
        <v>164</v>
      </c>
    </row>
    <row r="50" spans="2:5" ht="6.95" customHeight="1" x14ac:dyDescent="0.2">
      <c r="B50" s="382"/>
    </row>
    <row r="51" spans="2:5" ht="15" customHeight="1" x14ac:dyDescent="0.2">
      <c r="B51" s="419" t="s">
        <v>392</v>
      </c>
      <c r="C51" s="382" t="s">
        <v>369</v>
      </c>
    </row>
    <row r="52" spans="2:5" ht="6.95" customHeight="1" x14ac:dyDescent="0.2">
      <c r="B52" s="382"/>
    </row>
    <row r="53" spans="2:5" s="382" customFormat="1" ht="15" customHeight="1" x14ac:dyDescent="0.2">
      <c r="B53" s="419" t="s">
        <v>398</v>
      </c>
      <c r="C53" s="382" t="s">
        <v>370</v>
      </c>
      <c r="D53" s="9"/>
      <c r="E53" s="9"/>
    </row>
    <row r="54" spans="2:5" s="382" customFormat="1" ht="6.95" customHeight="1" x14ac:dyDescent="0.2">
      <c r="B54" s="419"/>
      <c r="C54" s="9"/>
      <c r="D54" s="9"/>
      <c r="E54" s="9"/>
    </row>
    <row r="55" spans="2:5" s="382" customFormat="1" ht="15" customHeight="1" x14ac:dyDescent="0.2">
      <c r="B55" s="419" t="s">
        <v>437</v>
      </c>
      <c r="C55" s="382" t="s">
        <v>344</v>
      </c>
    </row>
    <row r="56" spans="2:5" s="382" customFormat="1" ht="6.75" customHeight="1" x14ac:dyDescent="0.2">
      <c r="B56" s="419"/>
    </row>
    <row r="57" spans="2:5" s="382" customFormat="1" ht="15" customHeight="1" x14ac:dyDescent="0.2"/>
  </sheetData>
  <mergeCells count="1">
    <mergeCell ref="B1:D1"/>
  </mergeCells>
  <phoneticPr fontId="17" type="noConversion"/>
  <pageMargins left="0.75" right="0.64" top="0.48" bottom="0.27" header="0.45" footer="0.19"/>
  <pageSetup scale="83" orientation="landscape" horizontalDpi="1200" verticalDpi="1200" r:id="rId1"/>
  <headerFooter alignWithMargins="0">
    <oddHeader>&amp;R&amp;G</oddHeader>
  </headerFooter>
  <customProperties>
    <customPr name="layoutContexts" r:id="rId2"/>
    <customPr name="SaveUndoMode"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2"/>
  <sheetViews>
    <sheetView zoomScale="90" zoomScaleNormal="90" zoomScaleSheetLayoutView="90" zoomScalePageLayoutView="90" workbookViewId="0">
      <selection activeCell="H1" sqref="H1"/>
    </sheetView>
  </sheetViews>
  <sheetFormatPr defaultRowHeight="12.75" x14ac:dyDescent="0.2"/>
  <cols>
    <col min="1" max="1" width="172.7109375" customWidth="1"/>
  </cols>
  <sheetData>
    <row r="1" spans="1:1" s="381" customFormat="1" ht="43.5" customHeight="1" x14ac:dyDescent="0.25">
      <c r="A1" s="1189" t="s">
        <v>502</v>
      </c>
    </row>
    <row r="2" spans="1:1" s="381" customFormat="1" ht="15" customHeight="1" x14ac:dyDescent="0.25">
      <c r="A2" s="422"/>
    </row>
    <row r="3" spans="1:1" ht="63.75" x14ac:dyDescent="0.2">
      <c r="A3" s="445" t="s">
        <v>575</v>
      </c>
    </row>
    <row r="4" spans="1:1" ht="30.75" customHeight="1" x14ac:dyDescent="0.2">
      <c r="A4" s="445" t="s">
        <v>576</v>
      </c>
    </row>
    <row r="5" spans="1:1" ht="31.5" customHeight="1" x14ac:dyDescent="0.2">
      <c r="A5" s="445" t="s">
        <v>577</v>
      </c>
    </row>
    <row r="6" spans="1:1" ht="32.25" customHeight="1" x14ac:dyDescent="0.2">
      <c r="A6" s="445" t="s">
        <v>500</v>
      </c>
    </row>
    <row r="7" spans="1:1" s="381" customFormat="1" ht="19.5" customHeight="1" x14ac:dyDescent="0.2">
      <c r="A7" s="445" t="s">
        <v>402</v>
      </c>
    </row>
    <row r="8" spans="1:1" s="381" customFormat="1" ht="28.5" customHeight="1" x14ac:dyDescent="0.2">
      <c r="A8" s="445" t="s">
        <v>404</v>
      </c>
    </row>
    <row r="9" spans="1:1" ht="18.75" customHeight="1" x14ac:dyDescent="0.2">
      <c r="A9" s="456" t="s">
        <v>449</v>
      </c>
    </row>
    <row r="10" spans="1:1" ht="30.75" customHeight="1" x14ac:dyDescent="0.2">
      <c r="A10" s="445" t="s">
        <v>578</v>
      </c>
    </row>
    <row r="11" spans="1:1" ht="18" customHeight="1" x14ac:dyDescent="0.2">
      <c r="A11" s="456" t="s">
        <v>450</v>
      </c>
    </row>
    <row r="12" spans="1:1" ht="52.5" customHeight="1" x14ac:dyDescent="0.2">
      <c r="A12" s="445" t="s">
        <v>397</v>
      </c>
    </row>
    <row r="13" spans="1:1" ht="32.25" customHeight="1" x14ac:dyDescent="0.2">
      <c r="A13" s="445" t="s">
        <v>451</v>
      </c>
    </row>
    <row r="14" spans="1:1" ht="38.25" customHeight="1" x14ac:dyDescent="0.2">
      <c r="A14" s="445" t="s">
        <v>452</v>
      </c>
    </row>
    <row r="15" spans="1:1" ht="54.75" customHeight="1" x14ac:dyDescent="0.2">
      <c r="A15" s="445" t="s">
        <v>579</v>
      </c>
    </row>
    <row r="16" spans="1:1" ht="30.75" customHeight="1" x14ac:dyDescent="0.2">
      <c r="A16" s="445" t="s">
        <v>580</v>
      </c>
    </row>
    <row r="17" spans="1:1" s="381" customFormat="1" ht="33" customHeight="1" x14ac:dyDescent="0.2">
      <c r="A17" s="493" t="s">
        <v>581</v>
      </c>
    </row>
    <row r="18" spans="1:1" ht="19.5" customHeight="1" x14ac:dyDescent="0.2">
      <c r="A18" s="445" t="s">
        <v>453</v>
      </c>
    </row>
    <row r="19" spans="1:1" ht="18.75" customHeight="1" x14ac:dyDescent="0.2">
      <c r="A19" s="456" t="s">
        <v>582</v>
      </c>
    </row>
    <row r="20" spans="1:1" ht="93" customHeight="1" x14ac:dyDescent="0.2">
      <c r="A20" s="445" t="s">
        <v>583</v>
      </c>
    </row>
    <row r="22" spans="1:1" x14ac:dyDescent="0.2">
      <c r="A22" s="1190"/>
    </row>
  </sheetData>
  <phoneticPr fontId="17" type="noConversion"/>
  <pageMargins left="0.75" right="0.63" top="0.61" bottom="0.35" header="0.5" footer="0.34"/>
  <pageSetup scale="71" orientation="landscape" horizontalDpi="1200" verticalDpi="1200" r:id="rId1"/>
  <headerFooter alignWithMargins="0">
    <oddHeader>&amp;R&amp;G</oddHeader>
    <oddFooter>&amp;C&amp;11PAGE 1</oddFooter>
  </headerFooter>
  <customProperties>
    <customPr name="layoutContexts" r:id="rId2"/>
    <customPr name="SaveUndoMode"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2"/>
  <sheetViews>
    <sheetView zoomScale="90" zoomScaleNormal="90" zoomScaleSheetLayoutView="80" workbookViewId="0">
      <selection activeCell="X1" sqref="X1"/>
    </sheetView>
  </sheetViews>
  <sheetFormatPr defaultRowHeight="12.75" x14ac:dyDescent="0.2"/>
  <cols>
    <col min="1" max="1" width="9.140625" style="382"/>
    <col min="2" max="2" width="57.7109375" style="382" customWidth="1"/>
    <col min="3" max="3" width="2.5703125" style="382" customWidth="1"/>
    <col min="4" max="4" width="11.85546875" style="561" customWidth="1"/>
    <col min="5" max="5" width="3.42578125" style="382" customWidth="1"/>
    <col min="6" max="6" width="2.5703125" style="382" customWidth="1"/>
    <col min="7" max="7" width="11.85546875" style="561" customWidth="1"/>
    <col min="8" max="8" width="3.42578125" style="382" customWidth="1"/>
    <col min="9" max="9" width="12.5703125" style="561" customWidth="1"/>
    <col min="10" max="10" width="4.5703125" style="382" customWidth="1"/>
    <col min="11" max="11" width="2.5703125" style="549" customWidth="1"/>
    <col min="12" max="12" width="11.85546875" style="561" customWidth="1"/>
    <col min="13" max="13" width="3.42578125" style="382" customWidth="1"/>
    <col min="14" max="14" width="2.5703125" style="549" customWidth="1"/>
    <col min="15" max="15" width="11.85546875" style="740" customWidth="1"/>
    <col min="16" max="16" width="3.42578125" style="561" customWidth="1"/>
    <col min="17" max="17" width="12.5703125" style="561" customWidth="1"/>
    <col min="18" max="18" width="2" style="382" customWidth="1"/>
    <col min="19" max="16384" width="9.140625" style="382"/>
  </cols>
  <sheetData>
    <row r="1" spans="2:35" ht="34.5" customHeight="1" x14ac:dyDescent="0.25">
      <c r="B1" s="1385" t="s">
        <v>503</v>
      </c>
      <c r="C1" s="1387"/>
      <c r="D1" s="1387"/>
      <c r="E1" s="1387"/>
      <c r="F1" s="1387"/>
      <c r="G1" s="1387"/>
      <c r="H1" s="1387"/>
      <c r="I1" s="1387"/>
      <c r="J1" s="1387"/>
      <c r="K1" s="1387"/>
      <c r="L1" s="1387"/>
      <c r="M1" s="1387"/>
      <c r="N1" s="1387"/>
      <c r="O1" s="1387"/>
      <c r="P1" s="1387"/>
      <c r="Q1" s="1387"/>
      <c r="R1" s="1387"/>
      <c r="S1" s="1387"/>
      <c r="T1" s="1387"/>
    </row>
    <row r="2" spans="2:35" ht="12.75" customHeight="1" x14ac:dyDescent="0.2">
      <c r="B2" s="423"/>
      <c r="C2" s="1169"/>
      <c r="D2" s="1169"/>
      <c r="E2" s="1169"/>
      <c r="F2" s="1169"/>
      <c r="G2" s="1169"/>
      <c r="H2" s="1169"/>
      <c r="I2" s="377"/>
      <c r="J2" s="1169"/>
      <c r="K2" s="1169"/>
      <c r="L2" s="1169"/>
      <c r="M2" s="1169"/>
      <c r="N2" s="1169"/>
      <c r="O2" s="1169"/>
      <c r="P2" s="1169"/>
      <c r="Q2" s="377"/>
    </row>
    <row r="3" spans="2:35" s="374" customFormat="1" ht="12.75" customHeight="1" x14ac:dyDescent="0.2">
      <c r="C3" s="246"/>
      <c r="D3" s="246"/>
      <c r="E3" s="246"/>
      <c r="F3" s="246"/>
      <c r="G3" s="246"/>
      <c r="H3" s="245"/>
      <c r="I3" s="416" t="s">
        <v>528</v>
      </c>
      <c r="J3" s="245"/>
      <c r="K3" s="246"/>
      <c r="L3" s="246"/>
      <c r="M3" s="246"/>
      <c r="N3" s="246"/>
      <c r="O3" s="246"/>
      <c r="P3" s="245"/>
      <c r="Q3" s="416" t="s">
        <v>528</v>
      </c>
    </row>
    <row r="4" spans="2:35" s="374" customFormat="1" x14ac:dyDescent="0.2">
      <c r="C4" s="246"/>
      <c r="D4" s="416" t="s">
        <v>78</v>
      </c>
      <c r="E4" s="246"/>
      <c r="F4" s="246"/>
      <c r="G4" s="416" t="s">
        <v>78</v>
      </c>
      <c r="H4" s="122"/>
      <c r="I4" s="416" t="s">
        <v>544</v>
      </c>
      <c r="J4" s="122"/>
      <c r="K4" s="246"/>
      <c r="L4" s="416" t="s">
        <v>77</v>
      </c>
      <c r="M4" s="246"/>
      <c r="N4" s="246"/>
      <c r="O4" s="416" t="s">
        <v>77</v>
      </c>
      <c r="P4" s="122"/>
      <c r="Q4" s="416" t="s">
        <v>572</v>
      </c>
    </row>
    <row r="5" spans="2:35" s="374" customFormat="1" x14ac:dyDescent="0.2">
      <c r="C5" s="1380"/>
      <c r="D5" s="1095">
        <v>2016</v>
      </c>
      <c r="E5" s="316"/>
      <c r="F5" s="1380"/>
      <c r="G5" s="1380">
        <v>2015</v>
      </c>
      <c r="H5" s="245"/>
      <c r="I5" s="1380" t="s">
        <v>545</v>
      </c>
      <c r="J5" s="245"/>
      <c r="K5" s="1380"/>
      <c r="L5" s="1095">
        <v>2016</v>
      </c>
      <c r="M5" s="316"/>
      <c r="N5" s="1380"/>
      <c r="O5" s="1380">
        <v>2015</v>
      </c>
      <c r="P5" s="245"/>
      <c r="Q5" s="1380" t="s">
        <v>584</v>
      </c>
    </row>
    <row r="6" spans="2:35" ht="7.5" customHeight="1" x14ac:dyDescent="0.2">
      <c r="C6" s="377"/>
      <c r="D6" s="377"/>
      <c r="E6" s="377"/>
      <c r="F6" s="377"/>
      <c r="G6" s="377"/>
      <c r="H6" s="377"/>
      <c r="I6" s="377"/>
      <c r="J6" s="377"/>
      <c r="K6" s="377"/>
      <c r="L6" s="377"/>
      <c r="M6" s="377"/>
      <c r="N6" s="377"/>
      <c r="O6" s="377"/>
      <c r="P6" s="377"/>
      <c r="Q6" s="377"/>
      <c r="U6" s="374"/>
      <c r="V6" s="374"/>
      <c r="W6" s="374"/>
      <c r="X6" s="374"/>
      <c r="Y6" s="374"/>
      <c r="Z6" s="374"/>
      <c r="AA6" s="374"/>
      <c r="AB6" s="374"/>
      <c r="AC6" s="374"/>
      <c r="AD6" s="374"/>
      <c r="AE6" s="374"/>
      <c r="AF6" s="374"/>
      <c r="AG6" s="374"/>
      <c r="AH6" s="374"/>
      <c r="AI6" s="374"/>
    </row>
    <row r="7" spans="2:35" ht="12.75" customHeight="1" x14ac:dyDescent="0.2">
      <c r="B7" s="535" t="s">
        <v>24</v>
      </c>
      <c r="C7" s="377"/>
      <c r="D7" s="377"/>
      <c r="E7" s="377"/>
      <c r="F7" s="377"/>
      <c r="G7" s="377"/>
      <c r="H7" s="377"/>
      <c r="I7" s="377"/>
      <c r="J7" s="377"/>
      <c r="K7" s="377"/>
      <c r="L7" s="377"/>
      <c r="M7" s="377"/>
      <c r="N7" s="377"/>
      <c r="O7" s="377"/>
      <c r="P7" s="377"/>
      <c r="Q7" s="377"/>
    </row>
    <row r="8" spans="2:35" ht="9.75" customHeight="1" x14ac:dyDescent="0.2">
      <c r="B8" s="374"/>
      <c r="C8" s="377"/>
      <c r="D8" s="1177"/>
      <c r="E8" s="377"/>
      <c r="F8" s="377"/>
      <c r="G8" s="377"/>
      <c r="H8" s="377"/>
      <c r="I8" s="377"/>
      <c r="J8" s="377"/>
      <c r="K8" s="377"/>
      <c r="L8" s="1177"/>
      <c r="M8" s="377"/>
      <c r="N8" s="377"/>
      <c r="O8" s="377"/>
      <c r="P8" s="377"/>
      <c r="Q8" s="377"/>
    </row>
    <row r="9" spans="2:35" x14ac:dyDescent="0.2">
      <c r="B9" s="382" t="s">
        <v>23</v>
      </c>
      <c r="C9" s="536" t="s">
        <v>1</v>
      </c>
      <c r="D9" s="1204">
        <v>95.1</v>
      </c>
      <c r="E9" s="412"/>
      <c r="F9" s="536" t="s">
        <v>1</v>
      </c>
      <c r="G9" s="1212">
        <v>97.1</v>
      </c>
      <c r="H9" s="377"/>
      <c r="I9" s="1178">
        <v>-0.02</v>
      </c>
      <c r="J9" s="377"/>
      <c r="K9" s="536" t="s">
        <v>1</v>
      </c>
      <c r="L9" s="1204">
        <v>633.9</v>
      </c>
      <c r="M9" s="412"/>
      <c r="N9" s="536" t="s">
        <v>1</v>
      </c>
      <c r="O9" s="1212">
        <v>641.1</v>
      </c>
      <c r="P9" s="377"/>
      <c r="Q9" s="1178">
        <v>-0.01</v>
      </c>
      <c r="Z9" s="1201"/>
      <c r="AA9" s="1201"/>
      <c r="AH9" s="1201"/>
      <c r="AI9" s="1201"/>
    </row>
    <row r="10" spans="2:35" x14ac:dyDescent="0.2">
      <c r="B10" s="382" t="s">
        <v>25</v>
      </c>
      <c r="C10" s="377"/>
      <c r="D10" s="1204">
        <v>88.1</v>
      </c>
      <c r="E10" s="412"/>
      <c r="F10" s="377"/>
      <c r="G10" s="1212">
        <v>87.3</v>
      </c>
      <c r="H10" s="377"/>
      <c r="I10" s="1178">
        <v>0.01</v>
      </c>
      <c r="J10" s="377"/>
      <c r="K10" s="377"/>
      <c r="L10" s="1204">
        <v>458.7</v>
      </c>
      <c r="M10" s="412"/>
      <c r="N10" s="377"/>
      <c r="O10" s="1212">
        <v>481.7</v>
      </c>
      <c r="P10" s="377"/>
      <c r="Q10" s="1178">
        <v>-0.05</v>
      </c>
      <c r="Z10" s="1201"/>
      <c r="AA10" s="1201"/>
      <c r="AH10" s="1201"/>
      <c r="AI10" s="1201"/>
    </row>
    <row r="11" spans="2:35" x14ac:dyDescent="0.2">
      <c r="B11" s="382" t="s">
        <v>26</v>
      </c>
      <c r="C11" s="377"/>
      <c r="D11" s="1204">
        <v>128.19999999999999</v>
      </c>
      <c r="E11" s="412"/>
      <c r="F11" s="377"/>
      <c r="G11" s="1212">
        <v>130.80000000000001</v>
      </c>
      <c r="H11" s="377"/>
      <c r="I11" s="1178">
        <v>-0.02</v>
      </c>
      <c r="J11" s="377"/>
      <c r="K11" s="377"/>
      <c r="L11" s="1204">
        <v>488.1</v>
      </c>
      <c r="M11" s="412"/>
      <c r="N11" s="377"/>
      <c r="O11" s="1212">
        <v>567.1</v>
      </c>
      <c r="P11" s="377"/>
      <c r="Q11" s="1178">
        <v>-0.14000000000000001</v>
      </c>
      <c r="Z11" s="1201"/>
      <c r="AA11" s="1201"/>
      <c r="AH11" s="1201"/>
      <c r="AI11" s="1201"/>
    </row>
    <row r="12" spans="2:35" x14ac:dyDescent="0.2">
      <c r="B12" s="304" t="s">
        <v>134</v>
      </c>
      <c r="C12" s="377"/>
      <c r="D12" s="1204">
        <v>41.8</v>
      </c>
      <c r="E12" s="412"/>
      <c r="F12" s="377"/>
      <c r="G12" s="1212">
        <v>24</v>
      </c>
      <c r="H12" s="377"/>
      <c r="I12" s="1178">
        <v>0.74</v>
      </c>
      <c r="J12" s="377"/>
      <c r="K12" s="377"/>
      <c r="L12" s="1204">
        <v>142.5</v>
      </c>
      <c r="M12" s="412"/>
      <c r="N12" s="377"/>
      <c r="O12" s="1212">
        <v>155.69999999999999</v>
      </c>
      <c r="P12" s="377"/>
      <c r="Q12" s="1178">
        <v>-0.08</v>
      </c>
      <c r="Z12" s="1201"/>
      <c r="AA12" s="1201"/>
      <c r="AH12" s="1201"/>
      <c r="AI12" s="1201"/>
    </row>
    <row r="13" spans="2:35" x14ac:dyDescent="0.2">
      <c r="B13" s="382" t="s">
        <v>27</v>
      </c>
      <c r="C13" s="377"/>
      <c r="D13" s="1204">
        <v>6.8</v>
      </c>
      <c r="E13" s="412"/>
      <c r="F13" s="377"/>
      <c r="G13" s="1212">
        <v>7.4</v>
      </c>
      <c r="H13" s="377"/>
      <c r="I13" s="1178">
        <v>-0.08</v>
      </c>
      <c r="J13" s="377"/>
      <c r="K13" s="377"/>
      <c r="L13" s="1204">
        <v>29.8</v>
      </c>
      <c r="M13" s="412"/>
      <c r="N13" s="377"/>
      <c r="O13" s="1212">
        <v>29.8</v>
      </c>
      <c r="P13" s="377"/>
      <c r="Q13" s="1115">
        <v>0</v>
      </c>
      <c r="Z13" s="1201"/>
      <c r="AA13" s="1201"/>
      <c r="AH13" s="1201"/>
      <c r="AI13" s="1201"/>
    </row>
    <row r="14" spans="2:35" x14ac:dyDescent="0.2">
      <c r="B14" s="382" t="s">
        <v>247</v>
      </c>
      <c r="C14" s="377"/>
      <c r="D14" s="1204">
        <v>3.1</v>
      </c>
      <c r="E14" s="412"/>
      <c r="F14" s="377"/>
      <c r="G14" s="1212">
        <v>-0.8</v>
      </c>
      <c r="H14" s="377"/>
      <c r="I14" s="1178">
        <v>4.88</v>
      </c>
      <c r="J14" s="377"/>
      <c r="K14" s="377"/>
      <c r="L14" s="1204">
        <v>-2.4</v>
      </c>
      <c r="M14" s="412"/>
      <c r="N14" s="377"/>
      <c r="O14" s="1212">
        <v>-2.8</v>
      </c>
      <c r="P14" s="377"/>
      <c r="Q14" s="1178">
        <v>0.14000000000000001</v>
      </c>
      <c r="Z14" s="1201"/>
      <c r="AA14" s="1201"/>
      <c r="AH14" s="1201"/>
      <c r="AI14" s="1201"/>
    </row>
    <row r="15" spans="2:35" x14ac:dyDescent="0.2">
      <c r="B15" s="382" t="s">
        <v>306</v>
      </c>
      <c r="C15" s="537"/>
      <c r="D15" s="1205">
        <v>51.1</v>
      </c>
      <c r="E15" s="538"/>
      <c r="F15" s="537"/>
      <c r="G15" s="1212">
        <v>54.4</v>
      </c>
      <c r="H15" s="377"/>
      <c r="I15" s="1178">
        <v>-0.06</v>
      </c>
      <c r="J15" s="377"/>
      <c r="K15" s="537"/>
      <c r="L15" s="1205">
        <v>153.80000000000001</v>
      </c>
      <c r="M15" s="538"/>
      <c r="N15" s="537"/>
      <c r="O15" s="1212">
        <v>181.1</v>
      </c>
      <c r="P15" s="377"/>
      <c r="Q15" s="1178">
        <v>-0.15</v>
      </c>
      <c r="Z15" s="1201"/>
      <c r="AA15" s="1201"/>
      <c r="AH15" s="1201"/>
      <c r="AI15" s="1201"/>
    </row>
    <row r="16" spans="2:35" x14ac:dyDescent="0.2">
      <c r="B16" s="382" t="s">
        <v>267</v>
      </c>
      <c r="C16" s="377"/>
      <c r="D16" s="1204">
        <v>-16.5</v>
      </c>
      <c r="E16" s="412"/>
      <c r="F16" s="377"/>
      <c r="G16" s="1212">
        <v>-9.4</v>
      </c>
      <c r="H16" s="377"/>
      <c r="I16" s="1178">
        <v>-0.76</v>
      </c>
      <c r="J16" s="377"/>
      <c r="K16" s="377"/>
      <c r="L16" s="1204">
        <v>4.0999999999999996</v>
      </c>
      <c r="M16" s="412"/>
      <c r="N16" s="377"/>
      <c r="O16" s="1212">
        <v>-11.3</v>
      </c>
      <c r="P16" s="377"/>
      <c r="Q16" s="1178">
        <v>1.36</v>
      </c>
      <c r="Z16" s="1201"/>
      <c r="AA16" s="1201"/>
      <c r="AH16" s="1201"/>
      <c r="AI16" s="1201"/>
    </row>
    <row r="17" spans="2:35" x14ac:dyDescent="0.2">
      <c r="B17" s="382" t="s">
        <v>315</v>
      </c>
      <c r="C17" s="377"/>
      <c r="D17" s="1204">
        <v>34.6</v>
      </c>
      <c r="E17" s="412"/>
      <c r="F17" s="377"/>
      <c r="G17" s="1212">
        <v>45</v>
      </c>
      <c r="H17" s="377"/>
      <c r="I17" s="1178">
        <v>-0.23</v>
      </c>
      <c r="J17" s="377"/>
      <c r="K17" s="377"/>
      <c r="L17" s="1204">
        <v>157.9</v>
      </c>
      <c r="M17" s="412"/>
      <c r="N17" s="377"/>
      <c r="O17" s="1212">
        <v>169.8</v>
      </c>
      <c r="P17" s="377"/>
      <c r="Q17" s="1178">
        <v>-7.0000000000000007E-2</v>
      </c>
      <c r="Z17" s="1201"/>
      <c r="AA17" s="1201"/>
      <c r="AH17" s="1201"/>
      <c r="AI17" s="1201"/>
    </row>
    <row r="18" spans="2:35" ht="7.5" customHeight="1" x14ac:dyDescent="0.2">
      <c r="C18" s="537"/>
      <c r="D18" s="1205"/>
      <c r="E18" s="538"/>
      <c r="F18" s="537"/>
      <c r="G18" s="1212"/>
      <c r="H18" s="377"/>
      <c r="I18" s="1179"/>
      <c r="J18" s="377"/>
      <c r="K18" s="537"/>
      <c r="L18" s="1205"/>
      <c r="M18" s="538"/>
      <c r="N18" s="537"/>
      <c r="O18" s="1212"/>
      <c r="P18" s="377"/>
      <c r="Q18" s="1179"/>
      <c r="AA18" s="1201"/>
      <c r="AI18" s="1201"/>
    </row>
    <row r="19" spans="2:35" ht="14.25" x14ac:dyDescent="0.2">
      <c r="B19" s="382" t="s">
        <v>347</v>
      </c>
      <c r="C19" s="536" t="s">
        <v>1</v>
      </c>
      <c r="D19" s="1205">
        <v>45.9</v>
      </c>
      <c r="E19" s="412"/>
      <c r="F19" s="536" t="s">
        <v>1</v>
      </c>
      <c r="G19" s="1212">
        <v>45.8</v>
      </c>
      <c r="H19" s="377"/>
      <c r="I19" s="1115">
        <v>0</v>
      </c>
      <c r="J19" s="377"/>
      <c r="K19" s="536" t="s">
        <v>1</v>
      </c>
      <c r="L19" s="1205">
        <v>144</v>
      </c>
      <c r="M19" s="412"/>
      <c r="N19" s="536" t="s">
        <v>1</v>
      </c>
      <c r="O19" s="1212">
        <v>173.4</v>
      </c>
      <c r="P19" s="377"/>
      <c r="Q19" s="1178">
        <v>-0.17</v>
      </c>
      <c r="Z19" s="1201"/>
      <c r="AH19" s="1201"/>
      <c r="AI19" s="1201"/>
    </row>
    <row r="20" spans="2:35" ht="10.5" customHeight="1" x14ac:dyDescent="0.2">
      <c r="C20" s="537"/>
      <c r="D20" s="1205"/>
      <c r="E20" s="538"/>
      <c r="F20" s="537"/>
      <c r="G20" s="1212"/>
      <c r="H20" s="377"/>
      <c r="I20" s="1179"/>
      <c r="J20" s="377"/>
      <c r="K20" s="537"/>
      <c r="L20" s="1205"/>
      <c r="M20" s="538"/>
      <c r="N20" s="537"/>
      <c r="O20" s="1212"/>
      <c r="P20" s="377"/>
      <c r="Q20" s="1179"/>
      <c r="AA20" s="1201"/>
      <c r="AI20" s="1201"/>
    </row>
    <row r="21" spans="2:35" x14ac:dyDescent="0.2">
      <c r="B21" s="382" t="s">
        <v>28</v>
      </c>
      <c r="C21" s="539" t="s">
        <v>1</v>
      </c>
      <c r="D21" s="1205">
        <v>1957.2</v>
      </c>
      <c r="E21" s="538"/>
      <c r="F21" s="539" t="s">
        <v>1</v>
      </c>
      <c r="G21" s="1212">
        <v>2065.1</v>
      </c>
      <c r="H21" s="377"/>
      <c r="I21" s="1178">
        <v>-0.05</v>
      </c>
      <c r="J21" s="377"/>
      <c r="K21" s="539"/>
      <c r="L21" s="1205"/>
      <c r="M21" s="538"/>
      <c r="N21" s="539"/>
      <c r="O21" s="1212"/>
      <c r="P21" s="377"/>
      <c r="Q21" s="1178"/>
      <c r="U21" s="1202"/>
      <c r="V21" s="1202"/>
      <c r="X21" s="1202"/>
      <c r="Y21" s="1202"/>
      <c r="Z21" s="1201"/>
      <c r="AA21" s="1201"/>
    </row>
    <row r="22" spans="2:35" ht="7.5" customHeight="1" x14ac:dyDescent="0.2">
      <c r="C22" s="539"/>
      <c r="D22" s="1205"/>
      <c r="E22" s="538"/>
      <c r="F22" s="539"/>
      <c r="G22" s="1212"/>
      <c r="H22" s="377"/>
      <c r="I22" s="1179"/>
      <c r="J22" s="377"/>
      <c r="K22" s="539"/>
      <c r="L22" s="1205"/>
      <c r="M22" s="538"/>
      <c r="N22" s="539"/>
      <c r="O22" s="1212"/>
      <c r="P22" s="377"/>
      <c r="Q22" s="1179"/>
      <c r="V22" s="1202"/>
      <c r="Y22" s="1202"/>
      <c r="AA22" s="1201"/>
    </row>
    <row r="23" spans="2:35" x14ac:dyDescent="0.2">
      <c r="B23" s="382" t="s">
        <v>304</v>
      </c>
      <c r="C23" s="539" t="s">
        <v>1</v>
      </c>
      <c r="D23" s="1205">
        <v>1207.3</v>
      </c>
      <c r="E23" s="538"/>
      <c r="F23" s="539" t="s">
        <v>1</v>
      </c>
      <c r="G23" s="1212">
        <v>1220.3</v>
      </c>
      <c r="H23" s="377"/>
      <c r="I23" s="1178">
        <v>-0.01</v>
      </c>
      <c r="J23" s="377"/>
      <c r="K23" s="539"/>
      <c r="L23" s="1205"/>
      <c r="M23" s="538"/>
      <c r="N23" s="539"/>
      <c r="O23" s="1212"/>
      <c r="P23" s="377"/>
      <c r="Q23" s="1178"/>
      <c r="U23" s="1202"/>
      <c r="V23" s="1202"/>
      <c r="X23" s="1202"/>
      <c r="Y23" s="1202"/>
      <c r="Z23" s="1201"/>
      <c r="AA23" s="1201"/>
    </row>
    <row r="24" spans="2:35" ht="9" customHeight="1" x14ac:dyDescent="0.2">
      <c r="C24" s="537"/>
      <c r="D24" s="1205"/>
      <c r="E24" s="538"/>
      <c r="F24" s="537"/>
      <c r="G24" s="1212"/>
      <c r="H24" s="377"/>
      <c r="I24" s="377"/>
      <c r="J24" s="377"/>
      <c r="K24" s="537"/>
      <c r="L24" s="1205"/>
      <c r="M24" s="538"/>
      <c r="N24" s="537"/>
      <c r="O24" s="1212"/>
      <c r="P24" s="377"/>
      <c r="Q24" s="377"/>
      <c r="V24" s="1202"/>
      <c r="Y24" s="1202"/>
      <c r="AA24" s="1201"/>
    </row>
    <row r="25" spans="2:35" x14ac:dyDescent="0.2">
      <c r="C25" s="377"/>
      <c r="D25" s="1204"/>
      <c r="E25" s="412"/>
      <c r="F25" s="377"/>
      <c r="G25" s="1212"/>
      <c r="H25" s="377"/>
      <c r="I25" s="377"/>
      <c r="J25" s="377"/>
      <c r="K25" s="377"/>
      <c r="L25" s="1204"/>
      <c r="M25" s="412"/>
      <c r="N25" s="377"/>
      <c r="O25" s="1212"/>
      <c r="P25" s="377"/>
      <c r="Q25" s="377"/>
    </row>
    <row r="26" spans="2:35" x14ac:dyDescent="0.2">
      <c r="B26" s="535" t="s">
        <v>311</v>
      </c>
      <c r="C26" s="377"/>
      <c r="D26" s="1204"/>
      <c r="E26" s="412"/>
      <c r="F26" s="377"/>
      <c r="G26" s="1212"/>
      <c r="H26" s="377"/>
      <c r="I26" s="377"/>
      <c r="J26" s="377"/>
      <c r="K26" s="377"/>
      <c r="L26" s="1204"/>
      <c r="M26" s="412"/>
      <c r="N26" s="377"/>
      <c r="O26" s="1212"/>
      <c r="P26" s="377"/>
      <c r="Q26" s="377"/>
    </row>
    <row r="27" spans="2:35" ht="11.25" customHeight="1" x14ac:dyDescent="0.2">
      <c r="C27" s="377"/>
      <c r="D27" s="1206"/>
      <c r="E27" s="377"/>
      <c r="F27" s="377"/>
      <c r="G27" s="1213"/>
      <c r="H27" s="377"/>
      <c r="I27" s="377"/>
      <c r="J27" s="377"/>
      <c r="K27" s="377"/>
      <c r="L27" s="1206"/>
      <c r="M27" s="377"/>
      <c r="N27" s="377"/>
      <c r="O27" s="1213"/>
      <c r="P27" s="377"/>
      <c r="Q27" s="377"/>
    </row>
    <row r="28" spans="2:35" ht="14.25" customHeight="1" x14ac:dyDescent="0.2">
      <c r="B28" s="540" t="s">
        <v>348</v>
      </c>
      <c r="C28" s="536" t="s">
        <v>1</v>
      </c>
      <c r="D28" s="1207">
        <v>0.23</v>
      </c>
      <c r="E28" s="377"/>
      <c r="F28" s="536" t="s">
        <v>1</v>
      </c>
      <c r="G28" s="1214">
        <v>0.23</v>
      </c>
      <c r="H28" s="377"/>
      <c r="I28" s="377"/>
      <c r="J28" s="377"/>
      <c r="K28" s="536" t="s">
        <v>1</v>
      </c>
      <c r="L28" s="1207">
        <v>0.71</v>
      </c>
      <c r="M28" s="377"/>
      <c r="N28" s="536" t="s">
        <v>1</v>
      </c>
      <c r="O28" s="1214">
        <v>0.87</v>
      </c>
      <c r="P28" s="377"/>
      <c r="Q28" s="377"/>
    </row>
    <row r="29" spans="2:35" x14ac:dyDescent="0.2">
      <c r="B29" s="382" t="s">
        <v>4</v>
      </c>
      <c r="C29" s="377"/>
      <c r="D29" s="1208"/>
      <c r="E29" s="525"/>
      <c r="F29" s="377"/>
      <c r="G29" s="1215"/>
      <c r="H29" s="377"/>
      <c r="I29" s="377"/>
      <c r="J29" s="377"/>
      <c r="K29" s="377"/>
      <c r="L29" s="1208"/>
      <c r="M29" s="525"/>
      <c r="N29" s="377"/>
      <c r="O29" s="1215"/>
      <c r="P29" s="377"/>
      <c r="Q29" s="377"/>
    </row>
    <row r="30" spans="2:35" ht="14.25" x14ac:dyDescent="0.2">
      <c r="B30" s="540" t="s">
        <v>349</v>
      </c>
      <c r="C30" s="536" t="s">
        <v>1</v>
      </c>
      <c r="D30" s="1207">
        <v>0.25</v>
      </c>
      <c r="E30" s="412"/>
      <c r="F30" s="536" t="s">
        <v>1</v>
      </c>
      <c r="G30" s="1214">
        <v>0.27</v>
      </c>
      <c r="H30" s="377"/>
      <c r="I30" s="377"/>
      <c r="J30" s="377"/>
      <c r="K30" s="536" t="s">
        <v>1</v>
      </c>
      <c r="L30" s="1207">
        <v>0.76</v>
      </c>
      <c r="M30" s="412"/>
      <c r="N30" s="536" t="s">
        <v>1</v>
      </c>
      <c r="O30" s="1214">
        <v>0.91</v>
      </c>
      <c r="P30" s="377"/>
      <c r="Q30" s="377"/>
    </row>
    <row r="31" spans="2:35" x14ac:dyDescent="0.2">
      <c r="C31" s="377"/>
      <c r="D31" s="1204"/>
      <c r="E31" s="412"/>
      <c r="F31" s="377"/>
      <c r="G31" s="1212"/>
      <c r="H31" s="377"/>
      <c r="I31" s="377"/>
      <c r="J31" s="377"/>
      <c r="K31" s="377"/>
      <c r="L31" s="1204"/>
      <c r="M31" s="412"/>
      <c r="N31" s="377"/>
      <c r="O31" s="1212"/>
      <c r="P31" s="377"/>
      <c r="Q31" s="377"/>
    </row>
    <row r="32" spans="2:35" x14ac:dyDescent="0.2">
      <c r="B32" s="382" t="s">
        <v>29</v>
      </c>
      <c r="C32" s="536" t="s">
        <v>1</v>
      </c>
      <c r="D32" s="1209">
        <v>5.98</v>
      </c>
      <c r="E32" s="412"/>
      <c r="F32" s="536" t="s">
        <v>1</v>
      </c>
      <c r="G32" s="1214">
        <v>6.07</v>
      </c>
      <c r="H32" s="377"/>
      <c r="I32" s="377"/>
      <c r="J32" s="377"/>
      <c r="K32" s="536" t="s">
        <v>1</v>
      </c>
      <c r="L32" s="1209">
        <v>5.98</v>
      </c>
      <c r="M32" s="412"/>
      <c r="N32" s="536" t="s">
        <v>1</v>
      </c>
      <c r="O32" s="1214">
        <v>6.07</v>
      </c>
      <c r="P32" s="377"/>
      <c r="Q32" s="377"/>
    </row>
    <row r="33" spans="2:33" ht="14.25" x14ac:dyDescent="0.2">
      <c r="B33" s="541" t="s">
        <v>350</v>
      </c>
      <c r="C33" s="377"/>
      <c r="D33" s="1114">
        <v>2.8000000000000001E-2</v>
      </c>
      <c r="E33" s="525"/>
      <c r="F33" s="377"/>
      <c r="G33" s="1180">
        <v>3.5000000000000003E-2</v>
      </c>
      <c r="H33" s="377"/>
      <c r="I33" s="377"/>
      <c r="J33" s="377"/>
      <c r="K33" s="377"/>
      <c r="L33" s="1114">
        <v>0.13500000000000001</v>
      </c>
      <c r="M33" s="525"/>
      <c r="N33" s="377"/>
      <c r="O33" s="1180">
        <v>0.109</v>
      </c>
      <c r="P33" s="377"/>
      <c r="Q33" s="377"/>
      <c r="U33" s="1203"/>
      <c r="V33" s="1203"/>
      <c r="X33" s="1203"/>
      <c r="Y33" s="1203"/>
      <c r="AC33" s="1203"/>
      <c r="AD33" s="1203"/>
      <c r="AF33" s="1203"/>
      <c r="AG33" s="1203"/>
    </row>
    <row r="34" spans="2:33" ht="14.25" x14ac:dyDescent="0.2">
      <c r="B34" s="541" t="s">
        <v>395</v>
      </c>
      <c r="C34" s="377"/>
      <c r="D34" s="1114">
        <v>3.1E-2</v>
      </c>
      <c r="E34" s="525"/>
      <c r="F34" s="377"/>
      <c r="G34" s="1180">
        <v>0.04</v>
      </c>
      <c r="H34" s="377"/>
      <c r="I34" s="377"/>
      <c r="J34" s="377"/>
      <c r="K34" s="377"/>
      <c r="L34" s="1114">
        <v>0.157</v>
      </c>
      <c r="M34" s="525"/>
      <c r="N34" s="377"/>
      <c r="O34" s="1180">
        <v>0.11799999999999999</v>
      </c>
      <c r="P34" s="377"/>
      <c r="Q34" s="377"/>
      <c r="U34" s="1203"/>
      <c r="V34" s="1203"/>
      <c r="X34" s="1203"/>
      <c r="Y34" s="1203"/>
      <c r="AC34" s="1203"/>
      <c r="AD34" s="1203"/>
      <c r="AF34" s="1203"/>
      <c r="AG34" s="1203"/>
    </row>
    <row r="35" spans="2:33" ht="14.25" x14ac:dyDescent="0.2">
      <c r="B35" s="542" t="s">
        <v>422</v>
      </c>
      <c r="C35" s="377"/>
      <c r="D35" s="1114">
        <v>2.8000000000000001E-2</v>
      </c>
      <c r="E35" s="525"/>
      <c r="F35" s="377"/>
      <c r="G35" s="1180">
        <v>3.5000000000000003E-2</v>
      </c>
      <c r="H35" s="377"/>
      <c r="I35" s="377"/>
      <c r="J35" s="377"/>
      <c r="K35" s="377"/>
      <c r="L35" s="1114">
        <v>0.13500000000000001</v>
      </c>
      <c r="M35" s="525"/>
      <c r="N35" s="377"/>
      <c r="O35" s="1180">
        <v>0.13500000000000001</v>
      </c>
      <c r="P35" s="377"/>
      <c r="Q35" s="377"/>
      <c r="U35" s="1203"/>
      <c r="V35" s="1203"/>
      <c r="X35" s="1203"/>
      <c r="Y35" s="1203"/>
      <c r="AC35" s="1203"/>
      <c r="AD35" s="1203"/>
      <c r="AF35" s="1203"/>
      <c r="AG35" s="1203"/>
    </row>
    <row r="36" spans="2:33" x14ac:dyDescent="0.2">
      <c r="C36" s="377"/>
      <c r="D36" s="1204"/>
      <c r="E36" s="412"/>
      <c r="F36" s="377"/>
      <c r="G36" s="1212"/>
      <c r="H36" s="377"/>
      <c r="I36" s="377"/>
      <c r="J36" s="377"/>
      <c r="K36" s="377"/>
      <c r="L36" s="1204"/>
      <c r="M36" s="412"/>
      <c r="N36" s="377"/>
      <c r="O36" s="1212"/>
      <c r="P36" s="377"/>
      <c r="Q36" s="377"/>
      <c r="V36" s="1203"/>
      <c r="Y36" s="1203"/>
      <c r="AD36" s="1203"/>
      <c r="AG36" s="1203"/>
    </row>
    <row r="37" spans="2:33" x14ac:dyDescent="0.2">
      <c r="B37" s="382" t="s">
        <v>160</v>
      </c>
      <c r="C37" s="536" t="s">
        <v>1</v>
      </c>
      <c r="D37" s="1207">
        <v>5.98</v>
      </c>
      <c r="E37" s="412"/>
      <c r="F37" s="536" t="s">
        <v>1</v>
      </c>
      <c r="G37" s="1214">
        <v>6.07</v>
      </c>
      <c r="H37" s="377"/>
      <c r="I37" s="377"/>
      <c r="J37" s="377"/>
      <c r="K37" s="536" t="s">
        <v>1</v>
      </c>
      <c r="L37" s="1207">
        <v>5.98</v>
      </c>
      <c r="M37" s="412"/>
      <c r="N37" s="536" t="s">
        <v>1</v>
      </c>
      <c r="O37" s="1214">
        <v>6.07</v>
      </c>
      <c r="P37" s="377"/>
      <c r="Q37" s="377"/>
    </row>
    <row r="38" spans="2:33" ht="14.25" x14ac:dyDescent="0.2">
      <c r="B38" s="541" t="s">
        <v>423</v>
      </c>
      <c r="C38" s="377"/>
      <c r="D38" s="1114">
        <v>2.8000000000000001E-2</v>
      </c>
      <c r="E38" s="412"/>
      <c r="F38" s="377"/>
      <c r="G38" s="1180">
        <v>3.6999999999999998E-2</v>
      </c>
      <c r="H38" s="377"/>
      <c r="I38" s="377"/>
      <c r="J38" s="377"/>
      <c r="K38" s="377"/>
      <c r="L38" s="1180">
        <v>0.13500000000000001</v>
      </c>
      <c r="M38" s="412"/>
      <c r="N38" s="377"/>
      <c r="O38" s="1180">
        <v>0.125</v>
      </c>
      <c r="P38" s="377"/>
      <c r="Q38" s="377"/>
      <c r="U38" s="1203"/>
      <c r="V38" s="1203"/>
      <c r="X38" s="1203"/>
      <c r="Y38" s="1203"/>
      <c r="AC38" s="1203"/>
      <c r="AD38" s="1203"/>
      <c r="AG38" s="1203"/>
    </row>
    <row r="39" spans="2:33" ht="14.25" x14ac:dyDescent="0.2">
      <c r="B39" s="541" t="s">
        <v>424</v>
      </c>
      <c r="C39" s="377"/>
      <c r="D39" s="1114">
        <v>3.1E-2</v>
      </c>
      <c r="E39" s="412"/>
      <c r="F39" s="377"/>
      <c r="G39" s="1180">
        <v>0.04</v>
      </c>
      <c r="H39" s="377"/>
      <c r="I39" s="377"/>
      <c r="J39" s="377"/>
      <c r="K39" s="377"/>
      <c r="L39" s="1180">
        <v>0.157</v>
      </c>
      <c r="M39" s="412"/>
      <c r="N39" s="377"/>
      <c r="O39" s="1180">
        <v>0.14399999999999999</v>
      </c>
      <c r="P39" s="377"/>
      <c r="Q39" s="377"/>
      <c r="U39" s="1203"/>
      <c r="V39" s="1203"/>
      <c r="X39" s="1203"/>
      <c r="Y39" s="1203"/>
      <c r="AC39" s="1203"/>
      <c r="AD39" s="1203"/>
      <c r="AG39" s="1203"/>
    </row>
    <row r="40" spans="2:33" x14ac:dyDescent="0.2">
      <c r="C40" s="377"/>
      <c r="D40" s="1208"/>
      <c r="E40" s="525"/>
      <c r="F40" s="377"/>
      <c r="G40" s="1215"/>
      <c r="H40" s="377"/>
      <c r="I40" s="377"/>
      <c r="J40" s="377"/>
      <c r="K40" s="377"/>
      <c r="L40" s="1208"/>
      <c r="M40" s="525"/>
      <c r="N40" s="377"/>
      <c r="O40" s="1215"/>
      <c r="P40" s="377"/>
      <c r="Q40" s="377"/>
      <c r="V40" s="1203"/>
      <c r="Y40" s="1203"/>
      <c r="AD40" s="1203"/>
      <c r="AG40" s="1203"/>
    </row>
    <row r="41" spans="2:33" x14ac:dyDescent="0.2">
      <c r="B41" s="535" t="s">
        <v>30</v>
      </c>
      <c r="C41" s="377"/>
      <c r="D41" s="1208"/>
      <c r="E41" s="525"/>
      <c r="F41" s="377"/>
      <c r="G41" s="1215"/>
      <c r="H41" s="377"/>
      <c r="I41" s="377"/>
      <c r="J41" s="377"/>
      <c r="K41" s="377"/>
      <c r="L41" s="1208"/>
      <c r="M41" s="525"/>
      <c r="N41" s="377"/>
      <c r="O41" s="1215"/>
      <c r="P41" s="377"/>
      <c r="Q41" s="377"/>
    </row>
    <row r="42" spans="2:33" ht="6" customHeight="1" x14ac:dyDescent="0.2">
      <c r="C42" s="377"/>
      <c r="D42" s="1208"/>
      <c r="E42" s="525"/>
      <c r="F42" s="377"/>
      <c r="G42" s="1215"/>
      <c r="H42" s="377"/>
      <c r="I42" s="377"/>
      <c r="J42" s="377"/>
      <c r="K42" s="377"/>
      <c r="L42" s="1208"/>
      <c r="M42" s="525"/>
      <c r="N42" s="377"/>
      <c r="O42" s="1215"/>
      <c r="P42" s="377"/>
      <c r="Q42" s="377"/>
    </row>
    <row r="43" spans="2:33" ht="15" customHeight="1" x14ac:dyDescent="0.2">
      <c r="B43" s="382" t="s">
        <v>121</v>
      </c>
      <c r="C43" s="377"/>
      <c r="D43" s="1114">
        <v>0.32600000000000001</v>
      </c>
      <c r="E43" s="525"/>
      <c r="F43" s="377"/>
      <c r="G43" s="1215">
        <v>0.183</v>
      </c>
      <c r="H43" s="377"/>
      <c r="I43" s="377"/>
      <c r="J43" s="377"/>
      <c r="K43" s="377"/>
      <c r="L43" s="1114">
        <v>0.29199999999999998</v>
      </c>
      <c r="M43" s="525"/>
      <c r="N43" s="377"/>
      <c r="O43" s="1215">
        <v>0.27500000000000002</v>
      </c>
      <c r="P43" s="377"/>
      <c r="Q43" s="377"/>
      <c r="V43" s="1203"/>
      <c r="X43" s="1203"/>
      <c r="Y43" s="1203"/>
      <c r="AC43" s="1203"/>
      <c r="AD43" s="1203"/>
      <c r="AF43" s="1203"/>
      <c r="AG43" s="1203"/>
    </row>
    <row r="44" spans="2:33" x14ac:dyDescent="0.2">
      <c r="B44" s="382" t="s">
        <v>125</v>
      </c>
      <c r="C44" s="377"/>
      <c r="D44" s="1208">
        <v>0.28100000000000003</v>
      </c>
      <c r="E44" s="525"/>
      <c r="F44" s="377"/>
      <c r="G44" s="1215">
        <v>0.253</v>
      </c>
      <c r="H44" s="377"/>
      <c r="I44" s="377"/>
      <c r="J44" s="377"/>
      <c r="K44" s="377"/>
      <c r="L44" s="1208">
        <v>0.27100000000000002</v>
      </c>
      <c r="M44" s="525"/>
      <c r="N44" s="377"/>
      <c r="O44" s="1215">
        <v>0.25800000000000001</v>
      </c>
      <c r="P44" s="377"/>
      <c r="Q44" s="377"/>
      <c r="V44" s="1203"/>
      <c r="X44" s="1203"/>
      <c r="Y44" s="1203"/>
      <c r="AC44" s="1203"/>
      <c r="AD44" s="1203"/>
      <c r="AF44" s="1203"/>
      <c r="AG44" s="1203"/>
    </row>
    <row r="45" spans="2:33" ht="12.75" customHeight="1" x14ac:dyDescent="0.2">
      <c r="B45" s="382" t="s">
        <v>31</v>
      </c>
      <c r="C45" s="377"/>
      <c r="D45" s="1208">
        <v>0.183</v>
      </c>
      <c r="E45" s="525"/>
      <c r="F45" s="377"/>
      <c r="G45" s="1215">
        <v>0.23499999999999999</v>
      </c>
      <c r="H45" s="377"/>
      <c r="I45" s="377"/>
      <c r="J45" s="377"/>
      <c r="K45" s="377"/>
      <c r="L45" s="1208">
        <v>0.20200000000000001</v>
      </c>
      <c r="M45" s="525"/>
      <c r="N45" s="377"/>
      <c r="O45" s="1215">
        <v>0.188</v>
      </c>
      <c r="P45" s="377"/>
      <c r="Q45" s="377"/>
      <c r="V45" s="1203"/>
      <c r="X45" s="1203"/>
      <c r="Y45" s="1203"/>
      <c r="AC45" s="1203"/>
      <c r="AD45" s="1203"/>
      <c r="AF45" s="1203"/>
      <c r="AG45" s="1203"/>
    </row>
    <row r="46" spans="2:33" ht="17.25" customHeight="1" thickBot="1" x14ac:dyDescent="0.25">
      <c r="B46" s="382" t="s">
        <v>32</v>
      </c>
      <c r="C46" s="543"/>
      <c r="D46" s="1210">
        <v>0.79</v>
      </c>
      <c r="E46" s="525"/>
      <c r="F46" s="543"/>
      <c r="G46" s="1216">
        <v>0.67100000000000004</v>
      </c>
      <c r="H46" s="377"/>
      <c r="I46" s="377"/>
      <c r="J46" s="377"/>
      <c r="K46" s="543"/>
      <c r="L46" s="1210">
        <v>0.76500000000000001</v>
      </c>
      <c r="M46" s="525"/>
      <c r="N46" s="543"/>
      <c r="O46" s="1217">
        <v>0.72099999999999997</v>
      </c>
      <c r="P46" s="377"/>
      <c r="Q46" s="377"/>
      <c r="S46" s="304"/>
      <c r="V46" s="1203"/>
      <c r="X46" s="1203"/>
      <c r="Y46" s="1203"/>
      <c r="AC46" s="1203"/>
      <c r="AD46" s="1203"/>
      <c r="AF46" s="1203"/>
      <c r="AG46" s="1203"/>
    </row>
    <row r="47" spans="2:33" ht="7.5" customHeight="1" x14ac:dyDescent="0.2">
      <c r="C47" s="537"/>
      <c r="D47" s="1211"/>
      <c r="E47" s="525"/>
      <c r="F47" s="537"/>
      <c r="G47" s="1215"/>
      <c r="H47" s="377"/>
      <c r="I47" s="377"/>
      <c r="J47" s="377"/>
      <c r="K47" s="537"/>
      <c r="L47" s="1211"/>
      <c r="M47" s="525"/>
      <c r="N47" s="537"/>
      <c r="O47" s="1215"/>
      <c r="P47" s="377"/>
      <c r="Q47" s="377"/>
      <c r="S47" s="304"/>
      <c r="V47" s="1203"/>
      <c r="Y47" s="1203"/>
      <c r="AD47" s="1203"/>
      <c r="AG47" s="1203"/>
    </row>
    <row r="48" spans="2:33" ht="17.25" customHeight="1" x14ac:dyDescent="0.2">
      <c r="B48" s="382" t="s">
        <v>403</v>
      </c>
      <c r="C48" s="537"/>
      <c r="D48" s="1215">
        <v>0.496</v>
      </c>
      <c r="E48" s="525"/>
      <c r="F48" s="537"/>
      <c r="G48" s="1215">
        <v>0.30599999999999999</v>
      </c>
      <c r="H48" s="377"/>
      <c r="I48" s="377"/>
      <c r="J48" s="377"/>
      <c r="K48" s="537"/>
      <c r="L48" s="1211">
        <v>0.46200000000000002</v>
      </c>
      <c r="M48" s="525"/>
      <c r="N48" s="537"/>
      <c r="O48" s="1215">
        <v>0.46</v>
      </c>
      <c r="P48" s="377"/>
      <c r="Q48" s="377"/>
      <c r="S48" s="304"/>
      <c r="V48" s="1203"/>
      <c r="X48" s="1203"/>
      <c r="Y48" s="1203"/>
      <c r="AC48" s="1203"/>
      <c r="AD48" s="1203"/>
      <c r="AF48" s="1203"/>
      <c r="AG48" s="1203"/>
    </row>
    <row r="49" spans="2:33" ht="12.75" customHeight="1" x14ac:dyDescent="0.2">
      <c r="C49" s="537"/>
      <c r="D49" s="1211"/>
      <c r="E49" s="525"/>
      <c r="F49" s="537"/>
      <c r="G49" s="1215"/>
      <c r="H49" s="377"/>
      <c r="I49" s="377"/>
      <c r="J49" s="377"/>
      <c r="K49" s="537"/>
      <c r="L49" s="1211"/>
      <c r="M49" s="525"/>
      <c r="N49" s="537"/>
      <c r="O49" s="1215"/>
      <c r="P49" s="377"/>
      <c r="Q49" s="377"/>
      <c r="S49" s="304"/>
      <c r="V49" s="1203"/>
      <c r="Y49" s="1203"/>
      <c r="AD49" s="1203"/>
      <c r="AG49" s="1203"/>
    </row>
    <row r="50" spans="2:33" ht="17.25" customHeight="1" x14ac:dyDescent="0.2">
      <c r="B50" s="382" t="s">
        <v>389</v>
      </c>
      <c r="C50" s="537"/>
      <c r="D50" s="1182">
        <v>-1E-3</v>
      </c>
      <c r="E50" s="529"/>
      <c r="F50" s="537"/>
      <c r="G50" s="1182">
        <v>-2E-3</v>
      </c>
      <c r="H50" s="377"/>
      <c r="I50" s="377"/>
      <c r="J50" s="377"/>
      <c r="K50" s="537"/>
      <c r="L50" s="1182">
        <v>2.1000000000000001E-2</v>
      </c>
      <c r="M50" s="529"/>
      <c r="N50" s="537"/>
      <c r="O50" s="1180">
        <v>7.0000000000000001E-3</v>
      </c>
      <c r="P50" s="377"/>
      <c r="Q50" s="377"/>
      <c r="S50" s="304"/>
      <c r="U50" s="1203"/>
      <c r="V50" s="1203"/>
      <c r="X50" s="1203"/>
      <c r="Y50" s="1203"/>
      <c r="AC50" s="1203"/>
      <c r="AD50" s="1203"/>
      <c r="AF50" s="1203"/>
      <c r="AG50" s="1203"/>
    </row>
    <row r="51" spans="2:33" ht="17.25" customHeight="1" x14ac:dyDescent="0.2">
      <c r="B51" s="382" t="s">
        <v>388</v>
      </c>
      <c r="C51" s="537"/>
      <c r="D51" s="1182">
        <v>-3.0000000000000001E-3</v>
      </c>
      <c r="E51" s="529"/>
      <c r="F51" s="537"/>
      <c r="G51" s="1182">
        <v>-2E-3</v>
      </c>
      <c r="H51" s="377"/>
      <c r="I51" s="377"/>
      <c r="J51" s="377"/>
      <c r="K51" s="537"/>
      <c r="L51" s="1182">
        <v>1.7999999999999999E-2</v>
      </c>
      <c r="M51" s="529"/>
      <c r="N51" s="537"/>
      <c r="O51" s="1180">
        <v>2E-3</v>
      </c>
      <c r="P51" s="377"/>
      <c r="Q51" s="377"/>
      <c r="S51" s="304"/>
      <c r="U51" s="1203"/>
      <c r="V51" s="1203"/>
      <c r="X51" s="1203"/>
      <c r="Y51" s="1203"/>
      <c r="AC51" s="1203"/>
      <c r="AD51" s="1203"/>
      <c r="AF51" s="1203"/>
      <c r="AG51" s="1203"/>
    </row>
    <row r="52" spans="2:33" ht="12" customHeight="1" x14ac:dyDescent="0.2">
      <c r="D52" s="560"/>
      <c r="E52" s="545"/>
      <c r="G52" s="560"/>
      <c r="K52" s="546"/>
      <c r="L52" s="564"/>
      <c r="M52" s="547"/>
      <c r="N52" s="546"/>
      <c r="O52" s="737"/>
      <c r="P52" s="565"/>
      <c r="Q52" s="565"/>
    </row>
    <row r="53" spans="2:33" ht="12" customHeight="1" x14ac:dyDescent="0.2">
      <c r="C53" s="544"/>
      <c r="D53" s="558"/>
      <c r="E53" s="525"/>
      <c r="F53" s="537"/>
      <c r="G53" s="558"/>
      <c r="H53" s="377"/>
      <c r="I53" s="555"/>
      <c r="K53" s="544"/>
      <c r="L53" s="558"/>
      <c r="M53" s="525"/>
      <c r="N53" s="537"/>
      <c r="O53" s="738"/>
      <c r="P53" s="555"/>
      <c r="Q53" s="555"/>
      <c r="S53" s="304"/>
    </row>
    <row r="54" spans="2:33" ht="15" customHeight="1" x14ac:dyDescent="0.2">
      <c r="B54" s="55" t="s">
        <v>351</v>
      </c>
      <c r="K54" s="548"/>
      <c r="L54" s="565"/>
      <c r="M54" s="544"/>
      <c r="N54" s="548"/>
      <c r="O54" s="739"/>
      <c r="P54" s="565"/>
      <c r="Q54" s="565"/>
    </row>
    <row r="55" spans="2:33" ht="15" customHeight="1" x14ac:dyDescent="0.2">
      <c r="B55" s="55" t="s">
        <v>352</v>
      </c>
    </row>
    <row r="56" spans="2:33" ht="14.25" x14ac:dyDescent="0.2">
      <c r="B56" s="552" t="s">
        <v>393</v>
      </c>
      <c r="C56" s="551"/>
      <c r="D56" s="562"/>
      <c r="E56" s="551"/>
      <c r="F56" s="551"/>
      <c r="G56" s="562"/>
      <c r="H56" s="551"/>
      <c r="I56" s="562"/>
      <c r="J56" s="551"/>
      <c r="K56" s="551"/>
      <c r="L56" s="562"/>
      <c r="M56" s="551"/>
      <c r="N56" s="551"/>
      <c r="O56" s="741"/>
      <c r="P56" s="562"/>
      <c r="Q56" s="562"/>
      <c r="R56" s="551"/>
      <c r="S56" s="551"/>
      <c r="T56" s="551"/>
    </row>
    <row r="57" spans="2:33" ht="14.25" x14ac:dyDescent="0.2">
      <c r="B57" s="553" t="s">
        <v>394</v>
      </c>
      <c r="C57" s="553"/>
      <c r="D57" s="563"/>
      <c r="E57" s="553"/>
      <c r="F57" s="553"/>
      <c r="G57" s="563"/>
      <c r="H57" s="553"/>
      <c r="I57" s="563"/>
      <c r="J57" s="553"/>
      <c r="K57" s="553"/>
      <c r="L57" s="563"/>
      <c r="M57" s="553"/>
      <c r="N57" s="553"/>
      <c r="O57" s="742"/>
      <c r="P57" s="563"/>
      <c r="Q57" s="563"/>
      <c r="R57" s="553"/>
      <c r="S57" s="553"/>
      <c r="T57" s="553"/>
    </row>
    <row r="58" spans="2:33" ht="14.25" x14ac:dyDescent="0.2">
      <c r="B58" s="553" t="s">
        <v>491</v>
      </c>
      <c r="C58" s="553"/>
      <c r="D58" s="563"/>
      <c r="E58" s="553"/>
      <c r="F58" s="553"/>
      <c r="G58" s="563"/>
      <c r="H58" s="553"/>
      <c r="I58" s="563"/>
      <c r="J58" s="553"/>
      <c r="K58" s="553"/>
      <c r="L58" s="563"/>
      <c r="M58" s="553"/>
      <c r="N58" s="553"/>
      <c r="O58" s="742"/>
      <c r="P58" s="563"/>
      <c r="Q58" s="563"/>
      <c r="R58" s="553"/>
      <c r="S58" s="553"/>
      <c r="T58" s="553"/>
    </row>
    <row r="59" spans="2:33" ht="14.25" x14ac:dyDescent="0.2">
      <c r="B59" s="553" t="s">
        <v>425</v>
      </c>
      <c r="C59" s="553"/>
      <c r="D59" s="563"/>
      <c r="E59" s="553"/>
      <c r="F59" s="553"/>
      <c r="G59" s="563"/>
      <c r="H59" s="553"/>
      <c r="I59" s="563"/>
      <c r="J59" s="553"/>
      <c r="K59" s="553"/>
      <c r="L59" s="563"/>
      <c r="M59" s="553"/>
      <c r="N59" s="553"/>
      <c r="O59" s="742"/>
      <c r="P59" s="563"/>
      <c r="Q59" s="563"/>
      <c r="R59" s="553"/>
      <c r="S59" s="553"/>
      <c r="T59" s="553"/>
    </row>
    <row r="60" spans="2:33" ht="14.25" x14ac:dyDescent="0.2">
      <c r="B60" s="553" t="s">
        <v>426</v>
      </c>
      <c r="C60" s="553"/>
      <c r="D60" s="563"/>
      <c r="E60" s="553"/>
      <c r="F60" s="553"/>
      <c r="G60" s="563"/>
      <c r="H60" s="553"/>
      <c r="I60" s="563"/>
      <c r="J60" s="553"/>
      <c r="K60" s="553"/>
      <c r="L60" s="563"/>
      <c r="M60" s="553"/>
      <c r="N60" s="553"/>
      <c r="O60" s="742"/>
      <c r="P60" s="563"/>
      <c r="Q60" s="563"/>
      <c r="R60" s="553"/>
      <c r="S60" s="553"/>
      <c r="T60" s="553"/>
    </row>
    <row r="61" spans="2:33" ht="14.25" x14ac:dyDescent="0.2">
      <c r="B61" s="1386"/>
      <c r="C61" s="1386"/>
      <c r="D61" s="1386"/>
      <c r="E61" s="1386"/>
      <c r="F61" s="1386"/>
      <c r="G61" s="1386"/>
      <c r="H61" s="1386"/>
      <c r="I61" s="1386"/>
      <c r="J61" s="1386"/>
      <c r="K61" s="1386"/>
      <c r="L61" s="1386"/>
      <c r="M61" s="1386"/>
      <c r="N61" s="1386"/>
      <c r="O61" s="1386"/>
      <c r="P61" s="1386"/>
      <c r="Q61" s="1386"/>
      <c r="R61" s="1386"/>
      <c r="S61" s="1386"/>
      <c r="T61" s="1386"/>
    </row>
    <row r="62" spans="2:33" ht="6" customHeight="1" x14ac:dyDescent="0.2">
      <c r="B62" s="550"/>
    </row>
  </sheetData>
  <mergeCells count="2">
    <mergeCell ref="B61:T61"/>
    <mergeCell ref="B1:T1"/>
  </mergeCells>
  <printOptions horizontalCentered="1"/>
  <pageMargins left="0.78" right="0.47" top="0.37" bottom="0.17" header="0.28000000000000003" footer="0.2"/>
  <pageSetup scale="70" orientation="landscape" horizontalDpi="1200" verticalDpi="1200" r:id="rId1"/>
  <headerFooter alignWithMargins="0">
    <oddHeader>&amp;R&amp;G</oddHeader>
    <oddFooter>&amp;CPAGE 2</oddFooter>
  </headerFooter>
  <customProperties>
    <customPr name="layoutContexts" r:id="rId2"/>
    <customPr name="SaveUndoMode"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zoomScaleNormal="100" zoomScaleSheetLayoutView="100" workbookViewId="0">
      <selection activeCell="X1" sqref="X1"/>
    </sheetView>
  </sheetViews>
  <sheetFormatPr defaultRowHeight="12.75" x14ac:dyDescent="0.2"/>
  <cols>
    <col min="1" max="1" width="9.140625" style="277"/>
    <col min="2" max="2" width="52.5703125" style="277" customWidth="1"/>
    <col min="3" max="3" width="3.42578125" style="277" customWidth="1"/>
    <col min="4" max="4" width="2.5703125" style="277" customWidth="1"/>
    <col min="5" max="5" width="11.85546875" style="277" customWidth="1"/>
    <col min="6" max="6" width="3.42578125" style="277" customWidth="1"/>
    <col min="7" max="7" width="2.5703125" style="277" customWidth="1"/>
    <col min="8" max="8" width="11.85546875" style="277" customWidth="1"/>
    <col min="9" max="9" width="3.42578125" style="277" customWidth="1"/>
    <col min="10" max="10" width="10.28515625" style="277" bestFit="1" customWidth="1"/>
    <col min="11" max="11" width="3.42578125" style="277" customWidth="1"/>
    <col min="12" max="12" width="2.5703125" style="278" customWidth="1"/>
    <col min="13" max="13" width="11.85546875" style="277" customWidth="1"/>
    <col min="14" max="14" width="3.42578125" style="277" customWidth="1"/>
    <col min="15" max="15" width="2.5703125" style="278" customWidth="1"/>
    <col min="16" max="16" width="11.85546875" style="277" customWidth="1"/>
    <col min="17" max="17" width="3.42578125" style="277" customWidth="1"/>
    <col min="18" max="18" width="10.28515625" style="277" customWidth="1"/>
    <col min="19" max="19" width="2" style="277" customWidth="1"/>
    <col min="20" max="16384" width="9.140625" style="277"/>
  </cols>
  <sheetData>
    <row r="1" spans="2:19" ht="32.25" customHeight="1" x14ac:dyDescent="0.25">
      <c r="B1" s="1389" t="s">
        <v>504</v>
      </c>
      <c r="C1" s="1390"/>
      <c r="D1" s="1390"/>
      <c r="E1" s="1390"/>
      <c r="F1" s="1390"/>
      <c r="G1" s="1390"/>
      <c r="H1" s="1390"/>
      <c r="I1" s="1390"/>
      <c r="J1" s="1390"/>
      <c r="K1" s="1390"/>
      <c r="L1" s="1390"/>
      <c r="M1" s="1390"/>
      <c r="N1" s="1390"/>
      <c r="O1" s="1390"/>
      <c r="P1" s="1390"/>
      <c r="Q1" s="1390"/>
      <c r="R1" s="1390"/>
    </row>
    <row r="2" spans="2:19" ht="12.75" customHeight="1" x14ac:dyDescent="0.25">
      <c r="B2" s="1390"/>
      <c r="C2" s="1390"/>
      <c r="D2" s="1390"/>
      <c r="E2" s="1390"/>
      <c r="F2" s="1390"/>
      <c r="G2" s="1390"/>
      <c r="H2" s="1390"/>
      <c r="I2" s="1390"/>
      <c r="J2" s="1390"/>
      <c r="K2" s="1390"/>
      <c r="L2" s="1390"/>
      <c r="M2" s="1390"/>
      <c r="N2" s="1390"/>
      <c r="O2" s="1390"/>
      <c r="P2" s="1390"/>
      <c r="Q2" s="1390"/>
      <c r="R2" s="1390"/>
    </row>
    <row r="3" spans="2:19" ht="9.75" customHeight="1" x14ac:dyDescent="0.2">
      <c r="B3" s="303"/>
      <c r="C3" s="303"/>
      <c r="D3" s="302"/>
      <c r="E3" s="302"/>
      <c r="F3" s="302"/>
      <c r="G3" s="302"/>
      <c r="H3" s="302"/>
      <c r="I3" s="302"/>
      <c r="J3" s="380"/>
      <c r="K3" s="302"/>
      <c r="L3" s="302"/>
      <c r="M3" s="302"/>
      <c r="N3" s="302"/>
      <c r="O3" s="302"/>
      <c r="P3" s="302"/>
      <c r="Q3" s="302"/>
      <c r="R3" s="380"/>
    </row>
    <row r="4" spans="2:19" s="297" customFormat="1" x14ac:dyDescent="0.2">
      <c r="B4" s="296"/>
      <c r="C4" s="296"/>
      <c r="D4" s="298"/>
      <c r="E4" s="300"/>
      <c r="F4" s="298"/>
      <c r="G4" s="298"/>
      <c r="H4" s="298"/>
      <c r="I4" s="299"/>
      <c r="J4" s="298"/>
      <c r="K4" s="299"/>
      <c r="L4" s="300"/>
      <c r="M4" s="300"/>
      <c r="N4" s="301"/>
      <c r="O4" s="300"/>
      <c r="P4" s="300"/>
      <c r="Q4" s="299"/>
      <c r="R4" s="298"/>
      <c r="S4" s="296"/>
    </row>
    <row r="5" spans="2:19" ht="7.5" customHeight="1" x14ac:dyDescent="0.2">
      <c r="B5" s="280"/>
      <c r="C5" s="280"/>
      <c r="D5" s="286"/>
      <c r="E5" s="286"/>
      <c r="F5" s="286"/>
      <c r="G5" s="286"/>
      <c r="H5" s="286"/>
      <c r="I5" s="286"/>
      <c r="J5" s="286"/>
      <c r="K5" s="286"/>
      <c r="L5" s="288"/>
      <c r="M5" s="286"/>
      <c r="N5" s="286"/>
      <c r="O5" s="288"/>
      <c r="P5" s="286"/>
      <c r="Q5" s="286"/>
      <c r="R5" s="286"/>
      <c r="S5" s="280"/>
    </row>
    <row r="6" spans="2:19" ht="12.75" customHeight="1" x14ac:dyDescent="0.2">
      <c r="B6" s="287"/>
      <c r="C6" s="280"/>
      <c r="D6" s="286"/>
      <c r="E6" s="286"/>
      <c r="F6" s="286"/>
      <c r="G6" s="286"/>
      <c r="H6" s="286"/>
      <c r="I6" s="286"/>
      <c r="J6" s="286"/>
      <c r="K6" s="286"/>
      <c r="L6" s="288"/>
      <c r="M6" s="286"/>
      <c r="N6" s="286"/>
      <c r="O6" s="288"/>
      <c r="P6" s="286"/>
      <c r="Q6" s="286"/>
      <c r="R6" s="286"/>
      <c r="S6" s="280"/>
    </row>
    <row r="7" spans="2:19" ht="9.75" customHeight="1" x14ac:dyDescent="0.2">
      <c r="B7" s="296"/>
      <c r="C7" s="280"/>
      <c r="D7" s="286"/>
      <c r="E7" s="295"/>
      <c r="F7" s="286"/>
      <c r="G7" s="286"/>
      <c r="H7" s="286"/>
      <c r="I7" s="286"/>
      <c r="J7" s="286"/>
      <c r="K7" s="286"/>
      <c r="L7" s="288"/>
      <c r="M7" s="286"/>
      <c r="N7" s="286"/>
      <c r="O7" s="288"/>
      <c r="P7" s="286"/>
      <c r="Q7" s="286"/>
      <c r="R7" s="286"/>
      <c r="S7" s="280"/>
    </row>
    <row r="8" spans="2:19" x14ac:dyDescent="0.2">
      <c r="B8" s="280"/>
      <c r="C8" s="280"/>
      <c r="D8" s="288"/>
      <c r="E8" s="498"/>
      <c r="F8" s="499"/>
      <c r="G8" s="288"/>
      <c r="H8" s="498"/>
      <c r="I8" s="286"/>
      <c r="J8" s="264"/>
      <c r="K8" s="286"/>
      <c r="L8" s="288"/>
      <c r="M8" s="499"/>
      <c r="N8" s="499"/>
      <c r="O8" s="288"/>
      <c r="P8" s="499"/>
      <c r="Q8" s="286"/>
      <c r="R8" s="264"/>
      <c r="S8" s="280"/>
    </row>
    <row r="9" spans="2:19" x14ac:dyDescent="0.2">
      <c r="B9" s="280"/>
      <c r="C9" s="280"/>
      <c r="D9" s="286"/>
      <c r="E9" s="498"/>
      <c r="F9" s="499"/>
      <c r="G9" s="286"/>
      <c r="H9" s="498"/>
      <c r="I9" s="286"/>
      <c r="J9" s="264"/>
      <c r="K9" s="286"/>
      <c r="L9" s="288"/>
      <c r="M9" s="499"/>
      <c r="N9" s="499"/>
      <c r="O9" s="288"/>
      <c r="P9" s="499"/>
      <c r="Q9" s="286"/>
      <c r="R9" s="264"/>
      <c r="S9" s="280"/>
    </row>
    <row r="10" spans="2:19" x14ac:dyDescent="0.2">
      <c r="B10" s="280"/>
      <c r="C10" s="280"/>
      <c r="D10" s="286"/>
      <c r="E10" s="498"/>
      <c r="F10" s="499"/>
      <c r="G10" s="286"/>
      <c r="H10" s="498"/>
      <c r="I10" s="286"/>
      <c r="J10" s="264"/>
      <c r="K10" s="286"/>
      <c r="L10" s="288"/>
      <c r="M10" s="499"/>
      <c r="N10" s="499"/>
      <c r="O10" s="288"/>
      <c r="P10" s="499"/>
      <c r="Q10" s="286"/>
      <c r="R10" s="264"/>
      <c r="S10" s="280"/>
    </row>
    <row r="11" spans="2:19" x14ac:dyDescent="0.2">
      <c r="B11" s="294"/>
      <c r="C11" s="280"/>
      <c r="D11" s="286"/>
      <c r="E11" s="498"/>
      <c r="F11" s="499"/>
      <c r="G11" s="286"/>
      <c r="H11" s="498"/>
      <c r="I11" s="286"/>
      <c r="J11" s="264"/>
      <c r="K11" s="286"/>
      <c r="L11" s="288"/>
      <c r="M11" s="499"/>
      <c r="N11" s="499"/>
      <c r="O11" s="288"/>
      <c r="P11" s="499"/>
      <c r="Q11" s="286"/>
      <c r="R11" s="264"/>
      <c r="S11" s="280"/>
    </row>
    <row r="12" spans="2:19" x14ac:dyDescent="0.2">
      <c r="B12" s="280"/>
      <c r="C12" s="280"/>
      <c r="D12" s="286"/>
      <c r="E12" s="498"/>
      <c r="F12" s="499"/>
      <c r="G12" s="286"/>
      <c r="H12" s="498"/>
      <c r="I12" s="286"/>
      <c r="J12" s="264"/>
      <c r="K12" s="286"/>
      <c r="L12" s="288"/>
      <c r="M12" s="499"/>
      <c r="N12" s="499"/>
      <c r="O12" s="288"/>
      <c r="P12" s="499"/>
      <c r="Q12" s="286"/>
      <c r="R12" s="264"/>
      <c r="S12" s="280"/>
    </row>
    <row r="13" spans="2:19" x14ac:dyDescent="0.2">
      <c r="B13" s="280"/>
      <c r="C13" s="280"/>
      <c r="D13" s="286"/>
      <c r="E13" s="498"/>
      <c r="F13" s="499"/>
      <c r="G13" s="286"/>
      <c r="H13" s="498"/>
      <c r="I13" s="286"/>
      <c r="J13" s="264"/>
      <c r="K13" s="286"/>
      <c r="L13" s="288"/>
      <c r="M13" s="499"/>
      <c r="N13" s="499"/>
      <c r="O13" s="288"/>
      <c r="P13" s="499"/>
      <c r="Q13" s="286"/>
      <c r="R13" s="264"/>
      <c r="S13" s="280"/>
    </row>
    <row r="14" spans="2:19" x14ac:dyDescent="0.2">
      <c r="B14" s="280"/>
      <c r="C14" s="280"/>
      <c r="D14" s="286"/>
      <c r="E14" s="498"/>
      <c r="F14" s="499"/>
      <c r="G14" s="286"/>
      <c r="H14" s="498"/>
      <c r="I14" s="286"/>
      <c r="J14" s="264"/>
      <c r="K14" s="286"/>
      <c r="L14" s="288"/>
      <c r="M14" s="499"/>
      <c r="N14" s="499"/>
      <c r="O14" s="288"/>
      <c r="P14" s="499"/>
      <c r="Q14" s="286"/>
      <c r="R14" s="265"/>
      <c r="S14" s="280"/>
    </row>
    <row r="15" spans="2:19" x14ac:dyDescent="0.2">
      <c r="B15" s="280"/>
      <c r="C15" s="280"/>
      <c r="D15" s="286"/>
      <c r="E15" s="501"/>
      <c r="F15" s="499"/>
      <c r="G15" s="286"/>
      <c r="H15" s="498"/>
      <c r="I15" s="286"/>
      <c r="J15" s="264"/>
      <c r="K15" s="286"/>
      <c r="L15" s="288"/>
      <c r="M15" s="499"/>
      <c r="N15" s="499"/>
      <c r="O15" s="288"/>
      <c r="P15" s="499"/>
      <c r="Q15" s="286"/>
      <c r="R15" s="264"/>
      <c r="S15" s="280"/>
    </row>
    <row r="16" spans="2:19" x14ac:dyDescent="0.2">
      <c r="B16" s="280"/>
      <c r="C16" s="280"/>
      <c r="D16" s="286"/>
      <c r="E16" s="498"/>
      <c r="F16" s="499"/>
      <c r="G16" s="286"/>
      <c r="H16" s="498"/>
      <c r="I16" s="286"/>
      <c r="J16" s="264"/>
      <c r="K16" s="286"/>
      <c r="L16" s="288"/>
      <c r="M16" s="498"/>
      <c r="N16" s="499"/>
      <c r="O16" s="288"/>
      <c r="P16" s="498"/>
      <c r="Q16" s="286"/>
      <c r="R16" s="265"/>
      <c r="S16" s="280"/>
    </row>
    <row r="17" spans="2:19" ht="7.5" customHeight="1" x14ac:dyDescent="0.2">
      <c r="B17" s="280"/>
      <c r="C17" s="280"/>
      <c r="D17" s="286"/>
      <c r="E17" s="498"/>
      <c r="F17" s="499"/>
      <c r="G17" s="286"/>
      <c r="H17" s="499"/>
      <c r="I17" s="286"/>
      <c r="J17" s="293"/>
      <c r="K17" s="286"/>
      <c r="L17" s="288"/>
      <c r="M17" s="499"/>
      <c r="N17" s="499"/>
      <c r="O17" s="288"/>
      <c r="P17" s="499"/>
      <c r="Q17" s="286"/>
      <c r="R17" s="293"/>
      <c r="S17" s="280"/>
    </row>
    <row r="18" spans="2:19" x14ac:dyDescent="0.2">
      <c r="B18" s="280"/>
      <c r="C18" s="280"/>
      <c r="D18" s="288"/>
      <c r="E18" s="498"/>
      <c r="F18" s="499"/>
      <c r="G18" s="288"/>
      <c r="H18" s="498"/>
      <c r="I18" s="286"/>
      <c r="J18" s="264"/>
      <c r="K18" s="286"/>
      <c r="L18" s="288"/>
      <c r="M18" s="499"/>
      <c r="N18" s="499"/>
      <c r="O18" s="288"/>
      <c r="P18" s="499"/>
      <c r="Q18" s="286"/>
      <c r="R18" s="265"/>
      <c r="S18" s="280"/>
    </row>
    <row r="19" spans="2:19" ht="10.5" customHeight="1" x14ac:dyDescent="0.2">
      <c r="B19" s="280"/>
      <c r="C19" s="280"/>
      <c r="D19" s="286"/>
      <c r="E19" s="499"/>
      <c r="F19" s="499"/>
      <c r="G19" s="286"/>
      <c r="H19" s="499"/>
      <c r="I19" s="286"/>
      <c r="J19" s="293"/>
      <c r="K19" s="286"/>
      <c r="L19" s="288"/>
      <c r="M19" s="499"/>
      <c r="N19" s="499"/>
      <c r="O19" s="288"/>
      <c r="P19" s="499"/>
      <c r="Q19" s="286"/>
      <c r="R19" s="293"/>
      <c r="S19" s="280"/>
    </row>
    <row r="20" spans="2:19" x14ac:dyDescent="0.2">
      <c r="B20" s="280"/>
      <c r="C20" s="280"/>
      <c r="D20" s="288"/>
      <c r="E20" s="499"/>
      <c r="F20" s="499"/>
      <c r="G20" s="288"/>
      <c r="H20" s="499"/>
      <c r="I20" s="286"/>
      <c r="J20" s="264"/>
      <c r="K20" s="286"/>
      <c r="L20" s="288"/>
      <c r="M20" s="499"/>
      <c r="N20" s="499"/>
      <c r="O20" s="288"/>
      <c r="P20" s="499"/>
      <c r="Q20" s="286"/>
      <c r="R20" s="502"/>
      <c r="S20" s="280"/>
    </row>
    <row r="21" spans="2:19" ht="7.5" customHeight="1" x14ac:dyDescent="0.2">
      <c r="B21" s="280"/>
      <c r="C21" s="280"/>
      <c r="D21" s="288"/>
      <c r="E21" s="499"/>
      <c r="F21" s="499"/>
      <c r="G21" s="288"/>
      <c r="H21" s="499"/>
      <c r="I21" s="286"/>
      <c r="J21" s="293"/>
      <c r="K21" s="286"/>
      <c r="L21" s="288"/>
      <c r="M21" s="499"/>
      <c r="N21" s="499"/>
      <c r="O21" s="288"/>
      <c r="P21" s="499"/>
      <c r="Q21" s="286"/>
      <c r="R21" s="292"/>
      <c r="S21" s="280"/>
    </row>
    <row r="22" spans="2:19" x14ac:dyDescent="0.2">
      <c r="B22" s="280"/>
      <c r="C22" s="280"/>
      <c r="D22" s="288"/>
      <c r="E22" s="499"/>
      <c r="F22" s="499"/>
      <c r="G22" s="288"/>
      <c r="H22" s="499"/>
      <c r="I22" s="286"/>
      <c r="J22" s="264"/>
      <c r="K22" s="286"/>
      <c r="L22" s="288"/>
      <c r="M22" s="499"/>
      <c r="N22" s="499"/>
      <c r="O22" s="288"/>
      <c r="P22" s="499"/>
      <c r="Q22" s="286"/>
      <c r="R22" s="503"/>
      <c r="S22" s="280"/>
    </row>
    <row r="23" spans="2:19" ht="9" customHeight="1" x14ac:dyDescent="0.2">
      <c r="B23" s="280"/>
      <c r="C23" s="280"/>
      <c r="D23" s="286"/>
      <c r="E23" s="499"/>
      <c r="F23" s="499"/>
      <c r="G23" s="286"/>
      <c r="H23" s="499"/>
      <c r="I23" s="286"/>
      <c r="J23" s="286"/>
      <c r="K23" s="286"/>
      <c r="L23" s="288"/>
      <c r="M23" s="286"/>
      <c r="N23" s="499"/>
      <c r="O23" s="288"/>
      <c r="P23" s="499"/>
      <c r="Q23" s="286"/>
      <c r="R23" s="286"/>
      <c r="S23" s="280"/>
    </row>
    <row r="24" spans="2:19" x14ac:dyDescent="0.2">
      <c r="B24" s="280"/>
      <c r="C24" s="280"/>
      <c r="D24" s="286"/>
      <c r="E24" s="499"/>
      <c r="F24" s="499"/>
      <c r="G24" s="286"/>
      <c r="H24" s="504"/>
      <c r="I24" s="286"/>
      <c r="J24" s="286"/>
      <c r="K24" s="286"/>
      <c r="L24" s="288"/>
      <c r="M24" s="286"/>
      <c r="N24" s="504"/>
      <c r="O24" s="288"/>
      <c r="P24" s="499"/>
      <c r="Q24" s="286"/>
      <c r="R24" s="286"/>
      <c r="S24" s="280"/>
    </row>
    <row r="25" spans="2:19" x14ac:dyDescent="0.2">
      <c r="B25" s="287"/>
      <c r="C25" s="280"/>
      <c r="D25" s="286"/>
      <c r="E25" s="499"/>
      <c r="F25" s="499"/>
      <c r="G25" s="286"/>
      <c r="H25" s="504"/>
      <c r="I25" s="286"/>
      <c r="J25" s="286"/>
      <c r="K25" s="286"/>
      <c r="L25" s="288"/>
      <c r="M25" s="286"/>
      <c r="N25" s="499"/>
      <c r="O25" s="288"/>
      <c r="P25" s="499"/>
      <c r="Q25" s="286"/>
      <c r="R25" s="286"/>
      <c r="S25" s="280"/>
    </row>
    <row r="26" spans="2:19" ht="11.25" customHeight="1" x14ac:dyDescent="0.2">
      <c r="B26" s="280"/>
      <c r="C26" s="280"/>
      <c r="D26" s="286"/>
      <c r="E26" s="286"/>
      <c r="F26" s="286"/>
      <c r="G26" s="286"/>
      <c r="H26" s="286"/>
      <c r="I26" s="286"/>
      <c r="J26" s="286"/>
      <c r="K26" s="286"/>
      <c r="L26" s="288"/>
      <c r="M26" s="286"/>
      <c r="N26" s="286"/>
      <c r="O26" s="288"/>
      <c r="P26" s="286"/>
      <c r="Q26" s="286"/>
      <c r="R26" s="286"/>
      <c r="S26" s="280"/>
    </row>
    <row r="27" spans="2:19" ht="14.25" customHeight="1" x14ac:dyDescent="0.2">
      <c r="B27" s="291"/>
      <c r="C27" s="280"/>
      <c r="D27" s="288"/>
      <c r="E27" s="290"/>
      <c r="F27" s="286"/>
      <c r="G27" s="288"/>
      <c r="H27" s="290"/>
      <c r="I27" s="286"/>
      <c r="J27" s="286"/>
      <c r="K27" s="286"/>
      <c r="L27" s="288"/>
      <c r="M27" s="290"/>
      <c r="N27" s="286"/>
      <c r="O27" s="288"/>
      <c r="P27" s="290"/>
      <c r="Q27" s="286"/>
      <c r="R27" s="286"/>
      <c r="S27" s="280"/>
    </row>
    <row r="28" spans="2:19" x14ac:dyDescent="0.2">
      <c r="B28" s="280"/>
      <c r="C28" s="280"/>
      <c r="D28" s="286"/>
      <c r="E28" s="500"/>
      <c r="F28" s="500"/>
      <c r="G28" s="286"/>
      <c r="H28" s="500"/>
      <c r="I28" s="286"/>
      <c r="J28" s="286"/>
      <c r="K28" s="286"/>
      <c r="L28" s="288"/>
      <c r="M28" s="500"/>
      <c r="N28" s="500"/>
      <c r="O28" s="288"/>
      <c r="P28" s="500"/>
      <c r="Q28" s="286"/>
      <c r="R28" s="286"/>
      <c r="S28" s="280"/>
    </row>
    <row r="29" spans="2:19" x14ac:dyDescent="0.2">
      <c r="B29" s="291"/>
      <c r="C29" s="280"/>
      <c r="D29" s="288"/>
      <c r="E29" s="290"/>
      <c r="F29" s="499"/>
      <c r="G29" s="288"/>
      <c r="H29" s="290"/>
      <c r="I29" s="286"/>
      <c r="J29" s="286"/>
      <c r="K29" s="286"/>
      <c r="L29" s="288"/>
      <c r="M29" s="290"/>
      <c r="N29" s="499"/>
      <c r="O29" s="288"/>
      <c r="P29" s="505"/>
      <c r="Q29" s="286"/>
      <c r="R29" s="286"/>
      <c r="S29" s="280"/>
    </row>
    <row r="30" spans="2:19" x14ac:dyDescent="0.2">
      <c r="B30" s="280"/>
      <c r="C30" s="280"/>
      <c r="D30" s="286"/>
      <c r="E30" s="499"/>
      <c r="F30" s="499"/>
      <c r="G30" s="286"/>
      <c r="H30" s="499"/>
      <c r="I30" s="286"/>
      <c r="J30" s="286"/>
      <c r="K30" s="286"/>
      <c r="L30" s="288"/>
      <c r="M30" s="500"/>
      <c r="N30" s="499"/>
      <c r="O30" s="288"/>
      <c r="P30" s="500"/>
      <c r="Q30" s="286"/>
      <c r="R30" s="286"/>
      <c r="S30" s="280"/>
    </row>
    <row r="31" spans="2:19" x14ac:dyDescent="0.2">
      <c r="B31" s="280"/>
      <c r="C31" s="280"/>
      <c r="D31" s="288"/>
      <c r="E31" s="506"/>
      <c r="F31" s="499"/>
      <c r="G31" s="288"/>
      <c r="H31" s="506"/>
      <c r="I31" s="286"/>
      <c r="J31" s="286"/>
      <c r="K31" s="286"/>
      <c r="L31" s="288"/>
      <c r="M31" s="286"/>
      <c r="N31" s="288"/>
      <c r="O31" s="288"/>
      <c r="P31" s="286"/>
      <c r="Q31" s="286"/>
      <c r="R31" s="286"/>
      <c r="S31" s="280"/>
    </row>
    <row r="32" spans="2:19" x14ac:dyDescent="0.2">
      <c r="B32" s="289"/>
      <c r="C32" s="280"/>
      <c r="D32" s="286"/>
      <c r="E32" s="500"/>
      <c r="F32" s="500"/>
      <c r="G32" s="286"/>
      <c r="H32" s="266"/>
      <c r="I32" s="286"/>
      <c r="J32" s="286"/>
      <c r="K32" s="286"/>
      <c r="L32" s="288"/>
      <c r="M32" s="286"/>
      <c r="N32" s="288"/>
      <c r="O32" s="288"/>
      <c r="P32" s="286"/>
      <c r="Q32" s="286"/>
      <c r="R32" s="286"/>
      <c r="S32" s="280"/>
    </row>
    <row r="33" spans="2:19" x14ac:dyDescent="0.2">
      <c r="B33" s="280"/>
      <c r="C33" s="280"/>
      <c r="D33" s="286"/>
      <c r="E33" s="499"/>
      <c r="F33" s="499"/>
      <c r="G33" s="286"/>
      <c r="H33" s="499"/>
      <c r="I33" s="286"/>
      <c r="J33" s="286"/>
      <c r="K33" s="286"/>
      <c r="L33" s="288"/>
      <c r="M33" s="286"/>
      <c r="N33" s="288"/>
      <c r="O33" s="288"/>
      <c r="P33" s="286"/>
      <c r="Q33" s="286"/>
      <c r="R33" s="286"/>
      <c r="S33" s="280"/>
    </row>
    <row r="34" spans="2:19" x14ac:dyDescent="0.2">
      <c r="B34" s="280"/>
      <c r="C34" s="288"/>
      <c r="D34" s="288"/>
      <c r="E34" s="290"/>
      <c r="F34" s="499"/>
      <c r="G34" s="288"/>
      <c r="H34" s="290"/>
      <c r="I34" s="286"/>
      <c r="J34" s="286"/>
      <c r="K34" s="286"/>
      <c r="L34" s="288"/>
      <c r="M34" s="286"/>
      <c r="N34" s="288"/>
      <c r="O34" s="288"/>
      <c r="P34" s="286"/>
      <c r="Q34" s="286"/>
      <c r="R34" s="286"/>
      <c r="S34" s="280"/>
    </row>
    <row r="35" spans="2:19" x14ac:dyDescent="0.2">
      <c r="B35" s="289"/>
      <c r="C35" s="280"/>
      <c r="D35" s="286"/>
      <c r="E35" s="500"/>
      <c r="F35" s="499"/>
      <c r="G35" s="286"/>
      <c r="H35" s="266"/>
      <c r="I35" s="286"/>
      <c r="J35" s="286"/>
      <c r="K35" s="286"/>
      <c r="L35" s="288"/>
      <c r="M35" s="286"/>
      <c r="N35" s="288"/>
      <c r="O35" s="288"/>
      <c r="P35" s="286"/>
      <c r="Q35" s="286"/>
      <c r="R35" s="286"/>
      <c r="S35" s="280"/>
    </row>
    <row r="36" spans="2:19" x14ac:dyDescent="0.2">
      <c r="B36" s="280"/>
      <c r="C36" s="280"/>
      <c r="D36" s="280"/>
      <c r="E36" s="500"/>
      <c r="F36" s="500"/>
      <c r="G36" s="286"/>
      <c r="H36" s="500"/>
      <c r="I36" s="286"/>
      <c r="J36" s="286"/>
      <c r="K36" s="286"/>
      <c r="L36" s="288"/>
      <c r="M36" s="286"/>
      <c r="N36" s="288"/>
      <c r="O36" s="288"/>
      <c r="P36" s="286"/>
      <c r="Q36" s="280"/>
      <c r="R36" s="280"/>
      <c r="S36" s="280"/>
    </row>
    <row r="37" spans="2:19" x14ac:dyDescent="0.2">
      <c r="B37" s="287"/>
      <c r="C37" s="280"/>
      <c r="D37" s="280"/>
      <c r="E37" s="507"/>
      <c r="F37" s="507"/>
      <c r="G37" s="280"/>
      <c r="H37" s="507"/>
      <c r="I37" s="280"/>
      <c r="J37" s="280"/>
      <c r="K37" s="280"/>
      <c r="L37" s="281"/>
      <c r="M37" s="280"/>
      <c r="N37" s="281"/>
      <c r="O37" s="281"/>
      <c r="P37" s="280"/>
      <c r="Q37" s="280"/>
      <c r="R37" s="280"/>
      <c r="S37" s="280"/>
    </row>
    <row r="38" spans="2:19" ht="13.5" customHeight="1" x14ac:dyDescent="0.2">
      <c r="B38" s="280"/>
      <c r="C38" s="280"/>
      <c r="D38" s="280"/>
      <c r="E38" s="507"/>
      <c r="F38" s="507"/>
      <c r="G38" s="280"/>
      <c r="H38" s="507"/>
      <c r="I38" s="280"/>
      <c r="J38" s="280"/>
      <c r="K38" s="280"/>
      <c r="L38" s="281"/>
      <c r="M38" s="280"/>
      <c r="N38" s="507"/>
      <c r="O38" s="281"/>
      <c r="P38" s="507"/>
      <c r="Q38" s="280"/>
      <c r="R38" s="280"/>
      <c r="S38" s="280"/>
    </row>
    <row r="39" spans="2:19" ht="15" customHeight="1" x14ac:dyDescent="0.2">
      <c r="B39" s="280"/>
      <c r="C39" s="280"/>
      <c r="D39" s="280"/>
      <c r="E39" s="507"/>
      <c r="F39" s="507"/>
      <c r="G39" s="280"/>
      <c r="H39" s="507"/>
      <c r="I39" s="280"/>
      <c r="J39" s="280"/>
      <c r="K39" s="280"/>
      <c r="L39" s="285"/>
      <c r="M39" s="507"/>
      <c r="N39" s="507"/>
      <c r="O39" s="285"/>
      <c r="P39" s="507"/>
      <c r="Q39" s="280"/>
      <c r="R39" s="280"/>
      <c r="S39" s="280"/>
    </row>
    <row r="40" spans="2:19" x14ac:dyDescent="0.2">
      <c r="B40" s="280"/>
      <c r="C40" s="280"/>
      <c r="D40" s="280"/>
      <c r="E40" s="507"/>
      <c r="F40" s="507"/>
      <c r="G40" s="280"/>
      <c r="H40" s="507"/>
      <c r="I40" s="280"/>
      <c r="J40" s="280"/>
      <c r="K40" s="280"/>
      <c r="L40" s="285"/>
      <c r="M40" s="507"/>
      <c r="N40" s="507"/>
      <c r="O40" s="285"/>
      <c r="P40" s="507"/>
      <c r="Q40" s="280"/>
      <c r="R40" s="280"/>
      <c r="S40" s="280"/>
    </row>
    <row r="41" spans="2:19" ht="12.75" customHeight="1" x14ac:dyDescent="0.2">
      <c r="B41" s="280"/>
      <c r="C41" s="280"/>
      <c r="D41" s="280"/>
      <c r="E41" s="507"/>
      <c r="F41" s="507"/>
      <c r="G41" s="280"/>
      <c r="H41" s="507"/>
      <c r="I41" s="280"/>
      <c r="J41" s="280"/>
      <c r="K41" s="280"/>
      <c r="L41" s="285"/>
      <c r="M41" s="507"/>
      <c r="N41" s="507"/>
      <c r="O41" s="285"/>
      <c r="P41" s="507"/>
      <c r="Q41" s="280"/>
      <c r="R41" s="280"/>
      <c r="S41" s="280"/>
    </row>
    <row r="42" spans="2:19" ht="12.75" customHeight="1" x14ac:dyDescent="0.2">
      <c r="B42" s="280"/>
      <c r="C42" s="280"/>
      <c r="D42" s="280"/>
      <c r="E42" s="507"/>
      <c r="F42" s="507"/>
      <c r="G42" s="280"/>
      <c r="H42" s="507"/>
      <c r="I42" s="280"/>
      <c r="J42" s="280"/>
      <c r="K42" s="280"/>
      <c r="L42" s="285"/>
      <c r="M42" s="507"/>
      <c r="N42" s="507"/>
      <c r="O42" s="285"/>
      <c r="P42" s="507"/>
      <c r="Q42" s="280"/>
      <c r="R42" s="280"/>
      <c r="S42" s="280"/>
    </row>
    <row r="43" spans="2:19" ht="17.25" customHeight="1" x14ac:dyDescent="0.2">
      <c r="B43" s="280"/>
      <c r="C43" s="280"/>
      <c r="D43" s="280"/>
      <c r="E43" s="507"/>
      <c r="F43" s="507"/>
      <c r="G43" s="280"/>
      <c r="H43" s="507"/>
      <c r="I43" s="280"/>
      <c r="J43" s="280"/>
      <c r="K43" s="280"/>
      <c r="L43" s="285"/>
      <c r="M43" s="507"/>
      <c r="N43" s="507"/>
      <c r="O43" s="285"/>
      <c r="P43" s="507"/>
      <c r="Q43" s="280"/>
      <c r="R43" s="280"/>
      <c r="S43" s="280"/>
    </row>
    <row r="44" spans="2:19" ht="17.25" customHeight="1" x14ac:dyDescent="0.2">
      <c r="B44" s="280"/>
      <c r="C44" s="280"/>
      <c r="D44" s="286"/>
      <c r="E44" s="500"/>
      <c r="F44" s="500"/>
      <c r="G44" s="286"/>
      <c r="H44" s="267"/>
      <c r="I44" s="280"/>
      <c r="J44" s="280"/>
      <c r="K44" s="280"/>
      <c r="L44" s="285"/>
      <c r="M44" s="507"/>
      <c r="N44" s="507"/>
      <c r="O44" s="285"/>
      <c r="P44" s="507"/>
      <c r="Q44" s="280"/>
      <c r="R44" s="280"/>
      <c r="S44" s="280"/>
    </row>
    <row r="45" spans="2:19" ht="17.25" customHeight="1" x14ac:dyDescent="0.2">
      <c r="B45" s="280"/>
      <c r="C45" s="280"/>
      <c r="D45" s="280"/>
      <c r="E45" s="284"/>
      <c r="F45" s="284"/>
      <c r="G45" s="280"/>
      <c r="H45" s="284"/>
      <c r="I45" s="280"/>
      <c r="J45" s="280"/>
      <c r="K45" s="280"/>
      <c r="L45" s="285"/>
      <c r="M45" s="284"/>
      <c r="N45" s="284"/>
      <c r="O45" s="285"/>
      <c r="P45" s="284"/>
      <c r="Q45" s="280"/>
      <c r="R45" s="280"/>
      <c r="S45" s="280"/>
    </row>
    <row r="46" spans="2:19" ht="14.25" x14ac:dyDescent="0.2">
      <c r="B46" s="283"/>
      <c r="C46" s="280"/>
      <c r="D46" s="280"/>
      <c r="E46" s="280"/>
      <c r="F46" s="280"/>
      <c r="G46" s="280"/>
      <c r="H46" s="280"/>
      <c r="I46" s="280"/>
      <c r="J46" s="280"/>
      <c r="K46" s="280"/>
      <c r="L46" s="281"/>
      <c r="M46" s="280"/>
      <c r="N46" s="280"/>
      <c r="O46" s="281"/>
      <c r="P46" s="280"/>
      <c r="Q46" s="280"/>
      <c r="R46" s="280"/>
      <c r="S46" s="280"/>
    </row>
    <row r="47" spans="2:19" ht="14.25" x14ac:dyDescent="0.2">
      <c r="B47" s="283"/>
      <c r="C47" s="280"/>
      <c r="D47" s="280"/>
      <c r="E47" s="280"/>
      <c r="F47" s="280"/>
      <c r="G47" s="280"/>
      <c r="H47" s="280"/>
      <c r="I47" s="280"/>
      <c r="J47" s="280"/>
      <c r="K47" s="280"/>
      <c r="L47" s="281"/>
      <c r="M47" s="280"/>
      <c r="N47" s="280"/>
      <c r="O47" s="281"/>
      <c r="P47" s="280"/>
      <c r="Q47" s="280"/>
      <c r="R47" s="280"/>
      <c r="S47" s="280"/>
    </row>
    <row r="48" spans="2:19" ht="14.25" x14ac:dyDescent="0.2">
      <c r="B48" s="1388"/>
      <c r="C48" s="1388"/>
      <c r="D48" s="1388"/>
      <c r="E48" s="1388"/>
      <c r="F48" s="1388"/>
      <c r="G48" s="1388"/>
      <c r="H48" s="1388"/>
      <c r="I48" s="1388"/>
      <c r="J48" s="1388"/>
      <c r="K48" s="1388"/>
      <c r="L48" s="1388"/>
      <c r="M48" s="1388"/>
      <c r="N48" s="1388"/>
      <c r="O48" s="1388"/>
      <c r="P48" s="1388"/>
      <c r="Q48" s="1388"/>
      <c r="R48" s="1388"/>
      <c r="S48" s="280"/>
    </row>
    <row r="49" spans="2:19" ht="14.45" customHeight="1" x14ac:dyDescent="0.2">
      <c r="B49" s="1388"/>
      <c r="C49" s="1388"/>
      <c r="D49" s="1388"/>
      <c r="E49" s="1388"/>
      <c r="F49" s="1388"/>
      <c r="G49" s="1388"/>
      <c r="H49" s="1388"/>
      <c r="I49" s="1388"/>
      <c r="J49" s="1388"/>
      <c r="K49" s="1388"/>
      <c r="L49" s="1388"/>
      <c r="M49" s="1388"/>
      <c r="N49" s="1388"/>
      <c r="O49" s="1388"/>
      <c r="P49" s="1388"/>
      <c r="Q49" s="1388"/>
      <c r="R49" s="1388"/>
      <c r="S49" s="280"/>
    </row>
    <row r="50" spans="2:19" ht="15" customHeight="1" x14ac:dyDescent="0.2">
      <c r="B50" s="282" t="s">
        <v>546</v>
      </c>
      <c r="C50" s="280"/>
      <c r="D50" s="280"/>
      <c r="E50" s="280"/>
      <c r="F50" s="280"/>
      <c r="G50" s="280"/>
      <c r="H50" s="280"/>
      <c r="I50" s="280"/>
      <c r="J50" s="280"/>
      <c r="K50" s="280"/>
      <c r="L50" s="281"/>
      <c r="M50" s="280"/>
      <c r="N50" s="280"/>
      <c r="O50" s="281"/>
      <c r="P50" s="280"/>
      <c r="Q50" s="280"/>
      <c r="R50" s="280"/>
      <c r="S50" s="280"/>
    </row>
    <row r="51" spans="2:19" ht="15" customHeight="1" x14ac:dyDescent="0.2">
      <c r="B51" s="279"/>
      <c r="L51" s="277"/>
      <c r="O51" s="277"/>
    </row>
    <row r="66" spans="12:15" x14ac:dyDescent="0.2">
      <c r="L66" s="277"/>
      <c r="O66" s="277"/>
    </row>
    <row r="67" spans="12:15" x14ac:dyDescent="0.2">
      <c r="L67" s="277"/>
      <c r="O67" s="277"/>
    </row>
    <row r="68" spans="12:15" x14ac:dyDescent="0.2">
      <c r="L68" s="277"/>
      <c r="O68" s="277"/>
    </row>
    <row r="69" spans="12:15" x14ac:dyDescent="0.2">
      <c r="L69" s="277"/>
      <c r="O69" s="277"/>
    </row>
    <row r="70" spans="12:15" x14ac:dyDescent="0.2">
      <c r="L70" s="277"/>
      <c r="O70" s="277"/>
    </row>
    <row r="71" spans="12:15" x14ac:dyDescent="0.2">
      <c r="L71" s="277"/>
      <c r="O71" s="277"/>
    </row>
    <row r="72" spans="12:15" x14ac:dyDescent="0.2">
      <c r="L72" s="277"/>
      <c r="O72" s="277"/>
    </row>
    <row r="73" spans="12:15" x14ac:dyDescent="0.2">
      <c r="L73" s="277"/>
      <c r="O73" s="277"/>
    </row>
    <row r="74" spans="12:15" x14ac:dyDescent="0.2">
      <c r="L74" s="277"/>
      <c r="O74" s="277"/>
    </row>
    <row r="75" spans="12:15" x14ac:dyDescent="0.2">
      <c r="L75" s="277"/>
      <c r="O75" s="277"/>
    </row>
    <row r="76" spans="12:15" x14ac:dyDescent="0.2">
      <c r="L76" s="277"/>
      <c r="O76" s="277"/>
    </row>
    <row r="77" spans="12:15" x14ac:dyDescent="0.2">
      <c r="L77" s="277"/>
      <c r="O77" s="277"/>
    </row>
    <row r="78" spans="12:15" x14ac:dyDescent="0.2">
      <c r="L78" s="277"/>
      <c r="O78" s="277"/>
    </row>
  </sheetData>
  <mergeCells count="4">
    <mergeCell ref="B48:R48"/>
    <mergeCell ref="B49:R49"/>
    <mergeCell ref="B1:R1"/>
    <mergeCell ref="B2:R2"/>
  </mergeCells>
  <pageMargins left="0.75" right="0.63" top="0.61" bottom="0.77" header="0.5" footer="0.28999999999999998"/>
  <pageSetup scale="79" orientation="landscape" horizontalDpi="1200" verticalDpi="1200" r:id="rId1"/>
  <headerFooter alignWithMargins="0">
    <oddHeader>&amp;R&amp;G</oddHeader>
    <oddFooter>&amp;CPAGE 3</oddFooter>
  </headerFooter>
  <customProperties>
    <customPr name="layoutContexts" r:id="rId2"/>
    <customPr name="SaveUndoMode" r:id="rId3"/>
  </customProperties>
  <drawing r:id="rId4"/>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zoomScale="80" zoomScaleNormal="80" zoomScaleSheetLayoutView="80" workbookViewId="0">
      <selection activeCell="AB1" sqref="AB1"/>
    </sheetView>
  </sheetViews>
  <sheetFormatPr defaultRowHeight="12.75" x14ac:dyDescent="0.2"/>
  <cols>
    <col min="1" max="1" width="3" style="2" customWidth="1"/>
    <col min="2" max="2" width="56.85546875" style="2" customWidth="1"/>
    <col min="3" max="3" width="2.28515625" style="2" customWidth="1"/>
    <col min="4" max="4" width="12" style="567" customWidth="1"/>
    <col min="5" max="5" width="3.28515625" style="567" customWidth="1"/>
    <col min="6" max="6" width="2.28515625" style="787" customWidth="1"/>
    <col min="7" max="7" width="12" style="787" customWidth="1"/>
    <col min="8" max="8" width="3.28515625" style="787" customWidth="1"/>
    <col min="9" max="9" width="2.28515625" style="787" customWidth="1"/>
    <col min="10" max="10" width="12" style="787" customWidth="1"/>
    <col min="11" max="11" width="3.140625" style="787" customWidth="1"/>
    <col min="12" max="12" width="2.28515625" style="787" customWidth="1"/>
    <col min="13" max="13" width="12" style="787" customWidth="1"/>
    <col min="14" max="14" width="3.140625" style="567" customWidth="1"/>
    <col min="15" max="15" width="2.140625" style="567" customWidth="1"/>
    <col min="16" max="16" width="12" style="567" customWidth="1"/>
    <col min="17" max="17" width="3.140625" style="567" customWidth="1"/>
    <col min="18" max="18" width="2.140625" style="568" customWidth="1"/>
    <col min="19" max="19" width="12" style="815" customWidth="1"/>
    <col min="20" max="20" width="3.140625" style="7" customWidth="1"/>
    <col min="21" max="21" width="2" style="4" customWidth="1"/>
    <col min="22" max="22" width="12" style="868" customWidth="1"/>
    <col min="23" max="16384" width="9.140625" style="2"/>
  </cols>
  <sheetData>
    <row r="1" spans="1:22" ht="30.75" customHeight="1" x14ac:dyDescent="0.25">
      <c r="B1" s="1391" t="s">
        <v>505</v>
      </c>
      <c r="C1" s="1392"/>
      <c r="D1" s="1392"/>
      <c r="E1" s="1392"/>
      <c r="F1" s="1392"/>
      <c r="G1" s="1392"/>
      <c r="H1" s="1392"/>
      <c r="I1" s="1392"/>
      <c r="J1" s="1392"/>
      <c r="K1" s="1392"/>
      <c r="L1" s="1392"/>
      <c r="M1" s="1392"/>
      <c r="N1" s="1392"/>
      <c r="O1" s="1392"/>
      <c r="P1" s="1392"/>
      <c r="Q1" s="1392"/>
      <c r="R1" s="1392"/>
      <c r="S1" s="1392"/>
      <c r="T1" s="1392"/>
      <c r="U1" s="1392"/>
      <c r="V1" s="1392"/>
    </row>
    <row r="2" spans="1:22" ht="27" customHeight="1" x14ac:dyDescent="0.25">
      <c r="A2" s="1183"/>
      <c r="B2" s="1183"/>
      <c r="C2" s="1183"/>
      <c r="D2" s="1183"/>
      <c r="E2" s="1183"/>
      <c r="F2" s="1183"/>
      <c r="G2" s="1183"/>
      <c r="H2" s="1183"/>
      <c r="I2" s="1183"/>
      <c r="J2" s="1183"/>
      <c r="K2" s="1183"/>
      <c r="L2" s="1183"/>
      <c r="M2" s="1183"/>
      <c r="N2" s="1183"/>
      <c r="O2" s="1183"/>
      <c r="P2" s="1183"/>
      <c r="Q2" s="1183"/>
      <c r="R2" s="1183"/>
      <c r="S2" s="1183"/>
      <c r="T2" s="455"/>
    </row>
    <row r="3" spans="1:22" s="3" customFormat="1" ht="15" x14ac:dyDescent="0.25">
      <c r="B3" s="218"/>
      <c r="C3" s="349"/>
      <c r="D3" s="799" t="s">
        <v>78</v>
      </c>
      <c r="E3" s="570"/>
      <c r="F3" s="769"/>
      <c r="G3" s="799" t="s">
        <v>116</v>
      </c>
      <c r="H3" s="769"/>
      <c r="I3" s="769"/>
      <c r="J3" s="799" t="s">
        <v>115</v>
      </c>
      <c r="K3" s="769"/>
      <c r="L3" s="769"/>
      <c r="M3" s="799" t="s">
        <v>114</v>
      </c>
      <c r="N3" s="769"/>
      <c r="O3" s="769"/>
      <c r="P3" s="799" t="s">
        <v>78</v>
      </c>
      <c r="Q3" s="769"/>
      <c r="R3" s="816"/>
      <c r="S3" s="816" t="s">
        <v>77</v>
      </c>
      <c r="T3" s="447"/>
      <c r="U3" s="151"/>
      <c r="V3" s="816" t="s">
        <v>77</v>
      </c>
    </row>
    <row r="4" spans="1:22" s="3" customFormat="1" ht="15" x14ac:dyDescent="0.25">
      <c r="B4" s="218"/>
      <c r="C4" s="350"/>
      <c r="D4" s="800">
        <v>2016</v>
      </c>
      <c r="E4" s="570"/>
      <c r="F4" s="770"/>
      <c r="G4" s="800">
        <v>2016</v>
      </c>
      <c r="H4" s="769"/>
      <c r="I4" s="770"/>
      <c r="J4" s="800">
        <v>2016</v>
      </c>
      <c r="K4" s="769"/>
      <c r="L4" s="770"/>
      <c r="M4" s="800">
        <v>2016</v>
      </c>
      <c r="N4" s="769"/>
      <c r="O4" s="770"/>
      <c r="P4" s="800">
        <v>2015</v>
      </c>
      <c r="Q4" s="769"/>
      <c r="R4" s="817"/>
      <c r="S4" s="817">
        <v>2016</v>
      </c>
      <c r="T4" s="447"/>
      <c r="U4" s="219"/>
      <c r="V4" s="800">
        <v>2015</v>
      </c>
    </row>
    <row r="5" spans="1:22" ht="9" customHeight="1" x14ac:dyDescent="0.2">
      <c r="B5" s="220"/>
      <c r="C5" s="352"/>
      <c r="D5" s="771"/>
      <c r="E5" s="573"/>
      <c r="F5" s="771"/>
      <c r="G5" s="771"/>
      <c r="H5" s="772"/>
      <c r="I5" s="771"/>
      <c r="J5" s="771"/>
      <c r="K5" s="772"/>
      <c r="L5" s="771"/>
      <c r="M5" s="771"/>
      <c r="N5" s="772"/>
      <c r="O5" s="771"/>
      <c r="P5" s="771"/>
      <c r="Q5" s="772"/>
      <c r="R5" s="776"/>
      <c r="S5" s="574"/>
      <c r="T5" s="232"/>
      <c r="U5" s="221"/>
      <c r="V5" s="873"/>
    </row>
    <row r="6" spans="1:22" ht="14.25" x14ac:dyDescent="0.2">
      <c r="B6" s="220" t="s">
        <v>23</v>
      </c>
      <c r="C6" s="352" t="s">
        <v>1</v>
      </c>
      <c r="D6" s="1219">
        <v>95.1</v>
      </c>
      <c r="E6" s="573"/>
      <c r="F6" s="771" t="s">
        <v>1</v>
      </c>
      <c r="G6" s="1219">
        <v>108.2</v>
      </c>
      <c r="H6" s="772"/>
      <c r="I6" s="771" t="s">
        <v>1</v>
      </c>
      <c r="J6" s="1219">
        <v>199.8</v>
      </c>
      <c r="K6" s="772"/>
      <c r="L6" s="771" t="s">
        <v>1</v>
      </c>
      <c r="M6" s="1219">
        <v>230.8</v>
      </c>
      <c r="N6" s="772"/>
      <c r="O6" s="771" t="s">
        <v>1</v>
      </c>
      <c r="P6" s="1225">
        <v>97.1</v>
      </c>
      <c r="Q6" s="772"/>
      <c r="R6" s="776" t="s">
        <v>1</v>
      </c>
      <c r="S6" s="1228">
        <v>633.9</v>
      </c>
      <c r="T6" s="232"/>
      <c r="U6" s="221" t="s">
        <v>1</v>
      </c>
      <c r="V6" s="874">
        <v>641.1</v>
      </c>
    </row>
    <row r="7" spans="1:22" ht="14.25" x14ac:dyDescent="0.2">
      <c r="B7" s="220" t="s">
        <v>33</v>
      </c>
      <c r="C7" s="318"/>
      <c r="D7" s="1220">
        <v>-7</v>
      </c>
      <c r="E7" s="573"/>
      <c r="F7" s="778"/>
      <c r="G7" s="1220">
        <v>-16.2</v>
      </c>
      <c r="H7" s="772"/>
      <c r="I7" s="778"/>
      <c r="J7" s="1220">
        <v>-42.8</v>
      </c>
      <c r="K7" s="772"/>
      <c r="L7" s="778"/>
      <c r="M7" s="1220">
        <v>-109.2</v>
      </c>
      <c r="N7" s="772"/>
      <c r="O7" s="778"/>
      <c r="P7" s="1226">
        <v>-9.8000000000000007</v>
      </c>
      <c r="Q7" s="772"/>
      <c r="R7" s="804"/>
      <c r="S7" s="1229">
        <v>-175.2</v>
      </c>
      <c r="T7" s="232"/>
      <c r="U7" s="222"/>
      <c r="V7" s="875">
        <v>-159.4</v>
      </c>
    </row>
    <row r="8" spans="1:22" ht="6.75" customHeight="1" x14ac:dyDescent="0.2">
      <c r="B8" s="220"/>
      <c r="C8" s="319"/>
      <c r="D8" s="1221"/>
      <c r="E8" s="573"/>
      <c r="F8" s="780"/>
      <c r="G8" s="1221"/>
      <c r="H8" s="772"/>
      <c r="I8" s="780"/>
      <c r="J8" s="1221"/>
      <c r="K8" s="772"/>
      <c r="L8" s="780"/>
      <c r="M8" s="1221"/>
      <c r="N8" s="772"/>
      <c r="O8" s="780"/>
      <c r="P8" s="876"/>
      <c r="Q8" s="772"/>
      <c r="R8" s="805"/>
      <c r="S8" s="1230"/>
      <c r="T8" s="232"/>
      <c r="U8" s="223"/>
      <c r="V8" s="876"/>
    </row>
    <row r="9" spans="1:22" ht="15" x14ac:dyDescent="0.25">
      <c r="B9" s="224" t="s">
        <v>25</v>
      </c>
      <c r="C9" s="319"/>
      <c r="D9" s="1222">
        <v>88.1</v>
      </c>
      <c r="E9" s="573"/>
      <c r="F9" s="780"/>
      <c r="G9" s="1222">
        <v>92</v>
      </c>
      <c r="H9" s="772"/>
      <c r="I9" s="780"/>
      <c r="J9" s="1222">
        <v>157</v>
      </c>
      <c r="K9" s="863"/>
      <c r="L9" s="780"/>
      <c r="M9" s="1222">
        <v>121.6</v>
      </c>
      <c r="N9" s="863"/>
      <c r="O9" s="780"/>
      <c r="P9" s="877">
        <v>87.3</v>
      </c>
      <c r="Q9" s="863"/>
      <c r="R9" s="810"/>
      <c r="S9" s="1231">
        <v>458.7</v>
      </c>
      <c r="T9" s="451"/>
      <c r="U9" s="269"/>
      <c r="V9" s="877">
        <v>481.7</v>
      </c>
    </row>
    <row r="10" spans="1:22" ht="6.75" customHeight="1" x14ac:dyDescent="0.25">
      <c r="B10" s="224"/>
      <c r="C10" s="352"/>
      <c r="D10" s="1221"/>
      <c r="E10" s="579"/>
      <c r="F10" s="771"/>
      <c r="G10" s="1221"/>
      <c r="H10" s="863"/>
      <c r="I10" s="771"/>
      <c r="J10" s="1221"/>
      <c r="K10" s="863"/>
      <c r="L10" s="771"/>
      <c r="M10" s="1221"/>
      <c r="N10" s="863"/>
      <c r="O10" s="771"/>
      <c r="P10" s="876"/>
      <c r="Q10" s="863"/>
      <c r="R10" s="776"/>
      <c r="S10" s="1230"/>
      <c r="T10" s="232"/>
      <c r="U10" s="221"/>
      <c r="V10" s="876"/>
    </row>
    <row r="11" spans="1:22" ht="14.25" x14ac:dyDescent="0.2">
      <c r="B11" s="220" t="s">
        <v>34</v>
      </c>
      <c r="C11" s="352"/>
      <c r="D11" s="1219">
        <v>73.900000000000006</v>
      </c>
      <c r="E11" s="573"/>
      <c r="F11" s="771"/>
      <c r="G11" s="1219">
        <v>48.9</v>
      </c>
      <c r="H11" s="772"/>
      <c r="I11" s="771"/>
      <c r="J11" s="1219">
        <v>-38.200000000000003</v>
      </c>
      <c r="K11" s="772"/>
      <c r="L11" s="771"/>
      <c r="M11" s="1219">
        <v>-58.9</v>
      </c>
      <c r="N11" s="772"/>
      <c r="O11" s="771"/>
      <c r="P11" s="1225">
        <v>72.3</v>
      </c>
      <c r="Q11" s="772"/>
      <c r="R11" s="776"/>
      <c r="S11" s="1228">
        <v>25.7</v>
      </c>
      <c r="T11" s="232"/>
      <c r="U11" s="221"/>
      <c r="V11" s="874">
        <v>79.900000000000006</v>
      </c>
    </row>
    <row r="12" spans="1:22" ht="14.25" x14ac:dyDescent="0.2">
      <c r="B12" s="311" t="s">
        <v>246</v>
      </c>
      <c r="C12" s="318"/>
      <c r="D12" s="1220">
        <v>-33.799999999999997</v>
      </c>
      <c r="E12" s="573"/>
      <c r="F12" s="778"/>
      <c r="G12" s="1220">
        <v>-31.6</v>
      </c>
      <c r="H12" s="772"/>
      <c r="I12" s="778"/>
      <c r="J12" s="1220">
        <v>-5.4</v>
      </c>
      <c r="K12" s="772"/>
      <c r="L12" s="778"/>
      <c r="M12" s="1220">
        <v>74.5</v>
      </c>
      <c r="N12" s="772"/>
      <c r="O12" s="778"/>
      <c r="P12" s="1226">
        <v>-28.8</v>
      </c>
      <c r="Q12" s="772"/>
      <c r="R12" s="804"/>
      <c r="S12" s="1229">
        <v>3.7</v>
      </c>
      <c r="T12" s="232"/>
      <c r="U12" s="222"/>
      <c r="V12" s="875">
        <v>5.5</v>
      </c>
    </row>
    <row r="13" spans="1:22" ht="6.75" customHeight="1" x14ac:dyDescent="0.2">
      <c r="B13" s="220"/>
      <c r="C13" s="319"/>
      <c r="D13" s="1221"/>
      <c r="E13" s="573"/>
      <c r="F13" s="780"/>
      <c r="G13" s="1221"/>
      <c r="H13" s="772"/>
      <c r="I13" s="780"/>
      <c r="J13" s="1221"/>
      <c r="K13" s="772"/>
      <c r="L13" s="780"/>
      <c r="M13" s="1221"/>
      <c r="N13" s="772"/>
      <c r="O13" s="780"/>
      <c r="P13" s="876"/>
      <c r="Q13" s="772"/>
      <c r="R13" s="805"/>
      <c r="S13" s="1230"/>
      <c r="T13" s="232"/>
      <c r="U13" s="223"/>
      <c r="V13" s="876"/>
    </row>
    <row r="14" spans="1:22" ht="15" x14ac:dyDescent="0.25">
      <c r="B14" s="224" t="s">
        <v>26</v>
      </c>
      <c r="C14" s="319"/>
      <c r="D14" s="1222">
        <v>128.19999999999999</v>
      </c>
      <c r="E14" s="573"/>
      <c r="F14" s="780"/>
      <c r="G14" s="1222">
        <v>109.3</v>
      </c>
      <c r="H14" s="772"/>
      <c r="I14" s="780"/>
      <c r="J14" s="1222">
        <v>113.4</v>
      </c>
      <c r="K14" s="863"/>
      <c r="L14" s="780"/>
      <c r="M14" s="1222">
        <v>137.19999999999999</v>
      </c>
      <c r="N14" s="863"/>
      <c r="O14" s="780"/>
      <c r="P14" s="877">
        <v>130.80000000000001</v>
      </c>
      <c r="Q14" s="863"/>
      <c r="R14" s="810"/>
      <c r="S14" s="1231">
        <v>488.1</v>
      </c>
      <c r="T14" s="451"/>
      <c r="U14" s="269"/>
      <c r="V14" s="877">
        <v>567.1</v>
      </c>
    </row>
    <row r="15" spans="1:22" ht="6.75" customHeight="1" x14ac:dyDescent="0.25">
      <c r="B15" s="224"/>
      <c r="C15" s="352"/>
      <c r="D15" s="1221"/>
      <c r="E15" s="579"/>
      <c r="F15" s="771"/>
      <c r="G15" s="1221"/>
      <c r="H15" s="863"/>
      <c r="I15" s="771"/>
      <c r="J15" s="1221"/>
      <c r="K15" s="863"/>
      <c r="L15" s="771"/>
      <c r="M15" s="1221"/>
      <c r="N15" s="863"/>
      <c r="O15" s="771"/>
      <c r="P15" s="876"/>
      <c r="Q15" s="863"/>
      <c r="R15" s="776"/>
      <c r="S15" s="1232"/>
      <c r="T15" s="232"/>
      <c r="U15" s="221"/>
      <c r="V15" s="876"/>
    </row>
    <row r="16" spans="1:22" ht="14.25" x14ac:dyDescent="0.2">
      <c r="B16" s="220" t="s">
        <v>27</v>
      </c>
      <c r="C16" s="352"/>
      <c r="D16" s="1219">
        <v>6.8</v>
      </c>
      <c r="E16" s="573"/>
      <c r="F16" s="771"/>
      <c r="G16" s="1219">
        <v>7</v>
      </c>
      <c r="H16" s="772"/>
      <c r="I16" s="771"/>
      <c r="J16" s="1219">
        <v>8.5</v>
      </c>
      <c r="K16" s="772"/>
      <c r="L16" s="771"/>
      <c r="M16" s="1219">
        <v>7.5</v>
      </c>
      <c r="N16" s="772"/>
      <c r="O16" s="771"/>
      <c r="P16" s="1225">
        <v>7.4</v>
      </c>
      <c r="Q16" s="772"/>
      <c r="R16" s="776"/>
      <c r="S16" s="1228">
        <v>29.8</v>
      </c>
      <c r="T16" s="232"/>
      <c r="U16" s="221"/>
      <c r="V16" s="874">
        <v>29.8</v>
      </c>
    </row>
    <row r="17" spans="2:22" ht="14.25" x14ac:dyDescent="0.2">
      <c r="B17" s="311" t="s">
        <v>343</v>
      </c>
      <c r="C17" s="352"/>
      <c r="D17" s="1219">
        <v>3.4</v>
      </c>
      <c r="E17" s="573"/>
      <c r="F17" s="771"/>
      <c r="G17" s="1219">
        <v>4</v>
      </c>
      <c r="H17" s="772"/>
      <c r="I17" s="771"/>
      <c r="J17" s="1219">
        <v>0.9</v>
      </c>
      <c r="K17" s="772"/>
      <c r="L17" s="771"/>
      <c r="M17" s="1219">
        <v>-1.4</v>
      </c>
      <c r="N17" s="772"/>
      <c r="O17" s="771"/>
      <c r="P17" s="1225">
        <v>-0.2</v>
      </c>
      <c r="Q17" s="772"/>
      <c r="R17" s="776"/>
      <c r="S17" s="1228">
        <v>6.9</v>
      </c>
      <c r="T17" s="232"/>
      <c r="U17" s="221"/>
      <c r="V17" s="874">
        <v>-1.3</v>
      </c>
    </row>
    <row r="18" spans="2:22" ht="14.25" x14ac:dyDescent="0.2">
      <c r="B18" s="317" t="s">
        <v>247</v>
      </c>
      <c r="C18" s="352"/>
      <c r="D18" s="1219">
        <v>3.1</v>
      </c>
      <c r="E18" s="573"/>
      <c r="F18" s="771"/>
      <c r="G18" s="1219">
        <v>1.9</v>
      </c>
      <c r="H18" s="772"/>
      <c r="I18" s="771"/>
      <c r="J18" s="1219">
        <v>0.5</v>
      </c>
      <c r="K18" s="772"/>
      <c r="L18" s="771"/>
      <c r="M18" s="1219">
        <v>-7.9</v>
      </c>
      <c r="N18" s="772"/>
      <c r="O18" s="771"/>
      <c r="P18" s="1225">
        <v>-0.8</v>
      </c>
      <c r="Q18" s="772"/>
      <c r="R18" s="776"/>
      <c r="S18" s="1228">
        <v>-2.4</v>
      </c>
      <c r="T18" s="232"/>
      <c r="U18" s="221"/>
      <c r="V18" s="874">
        <v>-2.8</v>
      </c>
    </row>
    <row r="19" spans="2:22" ht="14.25" x14ac:dyDescent="0.2">
      <c r="B19" s="351" t="s">
        <v>489</v>
      </c>
      <c r="C19" s="352"/>
      <c r="D19" s="1219">
        <v>0.7</v>
      </c>
      <c r="E19" s="573"/>
      <c r="F19" s="771"/>
      <c r="G19" s="1219">
        <v>2.7</v>
      </c>
      <c r="H19" s="772"/>
      <c r="I19" s="771"/>
      <c r="J19" s="1219">
        <v>0.4</v>
      </c>
      <c r="K19" s="772"/>
      <c r="L19" s="771"/>
      <c r="M19" s="1225">
        <v>1.3</v>
      </c>
      <c r="N19" s="772"/>
      <c r="O19" s="771"/>
      <c r="P19" s="1225">
        <v>-0.2</v>
      </c>
      <c r="Q19" s="772"/>
      <c r="R19" s="776"/>
      <c r="S19" s="1228">
        <v>5.0999999999999996</v>
      </c>
      <c r="T19" s="232"/>
      <c r="U19" s="352"/>
      <c r="V19" s="874">
        <v>4.0999999999999996</v>
      </c>
    </row>
    <row r="20" spans="2:22" ht="14.25" x14ac:dyDescent="0.2">
      <c r="B20" s="351" t="s">
        <v>300</v>
      </c>
      <c r="C20" s="352"/>
      <c r="D20" s="1219">
        <v>10.3</v>
      </c>
      <c r="E20" s="573"/>
      <c r="F20" s="771"/>
      <c r="G20" s="1219">
        <v>3</v>
      </c>
      <c r="H20" s="772"/>
      <c r="I20" s="771"/>
      <c r="J20" s="1219">
        <v>4.5999999999999996</v>
      </c>
      <c r="K20" s="772"/>
      <c r="L20" s="771"/>
      <c r="M20" s="1225">
        <v>2.6</v>
      </c>
      <c r="N20" s="772"/>
      <c r="O20" s="771"/>
      <c r="P20" s="1225">
        <v>5</v>
      </c>
      <c r="Q20" s="772"/>
      <c r="R20" s="776"/>
      <c r="S20" s="1228">
        <v>20.5</v>
      </c>
      <c r="T20" s="232"/>
      <c r="U20" s="352"/>
      <c r="V20" s="874">
        <v>19.899999999999999</v>
      </c>
    </row>
    <row r="21" spans="2:22" ht="14.25" x14ac:dyDescent="0.2">
      <c r="B21" s="311" t="s">
        <v>305</v>
      </c>
      <c r="C21" s="318"/>
      <c r="D21" s="1220">
        <v>0.9</v>
      </c>
      <c r="E21" s="573"/>
      <c r="F21" s="778"/>
      <c r="G21" s="1220">
        <v>0.8</v>
      </c>
      <c r="H21" s="772"/>
      <c r="I21" s="778"/>
      <c r="J21" s="1220">
        <v>3.2</v>
      </c>
      <c r="K21" s="772"/>
      <c r="L21" s="778"/>
      <c r="M21" s="1220">
        <v>-0.5</v>
      </c>
      <c r="N21" s="772"/>
      <c r="O21" s="778"/>
      <c r="P21" s="1226">
        <v>2.6</v>
      </c>
      <c r="Q21" s="772"/>
      <c r="R21" s="804"/>
      <c r="S21" s="1229">
        <v>4.4000000000000004</v>
      </c>
      <c r="T21" s="232"/>
      <c r="U21" s="222"/>
      <c r="V21" s="875">
        <v>-2.4</v>
      </c>
    </row>
    <row r="22" spans="2:22" ht="6.75" customHeight="1" x14ac:dyDescent="0.2">
      <c r="B22" s="220"/>
      <c r="C22" s="352"/>
      <c r="D22" s="1223"/>
      <c r="E22" s="573"/>
      <c r="F22" s="771"/>
      <c r="G22" s="1223"/>
      <c r="H22" s="772"/>
      <c r="I22" s="771"/>
      <c r="J22" s="1223"/>
      <c r="K22" s="772"/>
      <c r="L22" s="771"/>
      <c r="M22" s="1223"/>
      <c r="N22" s="772"/>
      <c r="O22" s="771"/>
      <c r="P22" s="874"/>
      <c r="Q22" s="772"/>
      <c r="R22" s="776"/>
      <c r="S22" s="1230"/>
      <c r="T22" s="232"/>
      <c r="U22" s="221"/>
      <c r="V22" s="878"/>
    </row>
    <row r="23" spans="2:22" ht="15" x14ac:dyDescent="0.25">
      <c r="B23" s="224" t="s">
        <v>35</v>
      </c>
      <c r="C23" s="319"/>
      <c r="D23" s="1222">
        <v>153.4</v>
      </c>
      <c r="E23" s="573"/>
      <c r="F23" s="780"/>
      <c r="G23" s="1222">
        <v>128.69999999999999</v>
      </c>
      <c r="H23" s="772"/>
      <c r="I23" s="780"/>
      <c r="J23" s="1222">
        <v>131.5</v>
      </c>
      <c r="K23" s="863"/>
      <c r="L23" s="780"/>
      <c r="M23" s="1222">
        <v>138.80000000000001</v>
      </c>
      <c r="N23" s="863"/>
      <c r="O23" s="780"/>
      <c r="P23" s="877">
        <v>144.6</v>
      </c>
      <c r="Q23" s="863"/>
      <c r="R23" s="810"/>
      <c r="S23" s="1231">
        <v>552.4</v>
      </c>
      <c r="T23" s="451"/>
      <c r="U23" s="269"/>
      <c r="V23" s="879">
        <v>614.4</v>
      </c>
    </row>
    <row r="24" spans="2:22" ht="6.75" customHeight="1" x14ac:dyDescent="0.2">
      <c r="B24" s="220"/>
      <c r="C24" s="352"/>
      <c r="D24" s="1223"/>
      <c r="E24" s="573"/>
      <c r="F24" s="771"/>
      <c r="G24" s="1223"/>
      <c r="H24" s="772"/>
      <c r="I24" s="771"/>
      <c r="J24" s="1223"/>
      <c r="K24" s="772"/>
      <c r="L24" s="771"/>
      <c r="M24" s="1223"/>
      <c r="N24" s="772"/>
      <c r="O24" s="771"/>
      <c r="P24" s="874"/>
      <c r="Q24" s="772"/>
      <c r="R24" s="776"/>
      <c r="S24" s="1230"/>
      <c r="T24" s="232"/>
      <c r="U24" s="221"/>
      <c r="V24" s="873"/>
    </row>
    <row r="25" spans="2:22" ht="12.75" customHeight="1" x14ac:dyDescent="0.2">
      <c r="B25" s="220" t="s">
        <v>135</v>
      </c>
      <c r="C25" s="319"/>
      <c r="D25" s="1219">
        <v>33.4</v>
      </c>
      <c r="E25" s="573"/>
      <c r="F25" s="780"/>
      <c r="G25" s="1219">
        <v>43.9</v>
      </c>
      <c r="H25" s="772"/>
      <c r="I25" s="780"/>
      <c r="J25" s="1219">
        <v>87.8</v>
      </c>
      <c r="K25" s="772"/>
      <c r="L25" s="780"/>
      <c r="M25" s="1219">
        <v>47.1</v>
      </c>
      <c r="N25" s="772"/>
      <c r="O25" s="780"/>
      <c r="P25" s="1225">
        <v>24.1</v>
      </c>
      <c r="Q25" s="772"/>
      <c r="R25" s="805"/>
      <c r="S25" s="1228">
        <v>212.2</v>
      </c>
      <c r="T25" s="450"/>
      <c r="U25" s="223"/>
      <c r="V25" s="874">
        <v>177.5</v>
      </c>
    </row>
    <row r="26" spans="2:22" ht="12.75" customHeight="1" x14ac:dyDescent="0.2">
      <c r="B26" s="220" t="s">
        <v>136</v>
      </c>
      <c r="C26" s="319"/>
      <c r="D26" s="1219">
        <v>8.4</v>
      </c>
      <c r="E26" s="573"/>
      <c r="F26" s="780"/>
      <c r="G26" s="1219">
        <v>-16.2</v>
      </c>
      <c r="H26" s="772"/>
      <c r="I26" s="780"/>
      <c r="J26" s="1219">
        <v>-55.4</v>
      </c>
      <c r="K26" s="772"/>
      <c r="L26" s="780"/>
      <c r="M26" s="1219">
        <v>-6.5</v>
      </c>
      <c r="N26" s="772"/>
      <c r="O26" s="780"/>
      <c r="P26" s="1225">
        <v>-0.1</v>
      </c>
      <c r="Q26" s="772"/>
      <c r="R26" s="805"/>
      <c r="S26" s="1228">
        <v>-69.7</v>
      </c>
      <c r="T26" s="450"/>
      <c r="U26" s="223"/>
      <c r="V26" s="874">
        <v>-21.8</v>
      </c>
    </row>
    <row r="27" spans="2:22" ht="14.25" x14ac:dyDescent="0.2">
      <c r="B27" s="220" t="s">
        <v>36</v>
      </c>
      <c r="C27" s="352"/>
      <c r="D27" s="1219">
        <v>36</v>
      </c>
      <c r="E27" s="573"/>
      <c r="F27" s="771"/>
      <c r="G27" s="1219">
        <v>29.1</v>
      </c>
      <c r="H27" s="772"/>
      <c r="I27" s="771"/>
      <c r="J27" s="1219">
        <v>33.5</v>
      </c>
      <c r="K27" s="772"/>
      <c r="L27" s="771"/>
      <c r="M27" s="1219">
        <v>33.5</v>
      </c>
      <c r="N27" s="772"/>
      <c r="O27" s="771"/>
      <c r="P27" s="1225">
        <v>33.1</v>
      </c>
      <c r="Q27" s="772"/>
      <c r="R27" s="776"/>
      <c r="S27" s="1228">
        <v>132.1</v>
      </c>
      <c r="T27" s="232"/>
      <c r="U27" s="221"/>
      <c r="V27" s="874">
        <v>146.19999999999999</v>
      </c>
    </row>
    <row r="28" spans="2:22" ht="14.25" x14ac:dyDescent="0.2">
      <c r="B28" s="220" t="s">
        <v>37</v>
      </c>
      <c r="C28" s="352"/>
      <c r="D28" s="1219">
        <v>0.6</v>
      </c>
      <c r="E28" s="573"/>
      <c r="F28" s="771"/>
      <c r="G28" s="1219">
        <v>1.7</v>
      </c>
      <c r="H28" s="772"/>
      <c r="I28" s="771"/>
      <c r="J28" s="1219">
        <v>4.8</v>
      </c>
      <c r="K28" s="772"/>
      <c r="L28" s="771"/>
      <c r="M28" s="1219">
        <v>3.6</v>
      </c>
      <c r="N28" s="772"/>
      <c r="O28" s="771"/>
      <c r="P28" s="1225">
        <v>3.6</v>
      </c>
      <c r="Q28" s="772"/>
      <c r="R28" s="776"/>
      <c r="S28" s="1228">
        <v>10.7</v>
      </c>
      <c r="T28" s="232"/>
      <c r="U28" s="221"/>
      <c r="V28" s="874">
        <v>15.8</v>
      </c>
    </row>
    <row r="29" spans="2:22" ht="14.25" x14ac:dyDescent="0.2">
      <c r="B29" s="220" t="s">
        <v>38</v>
      </c>
      <c r="C29" s="318"/>
      <c r="D29" s="1220">
        <v>23.4</v>
      </c>
      <c r="E29" s="573"/>
      <c r="F29" s="778"/>
      <c r="G29" s="1220">
        <v>23.9</v>
      </c>
      <c r="H29" s="772"/>
      <c r="I29" s="778"/>
      <c r="J29" s="1220">
        <v>25.5</v>
      </c>
      <c r="K29" s="772"/>
      <c r="L29" s="778"/>
      <c r="M29" s="1220">
        <v>25.7</v>
      </c>
      <c r="N29" s="772"/>
      <c r="O29" s="778"/>
      <c r="P29" s="1226">
        <v>30.7</v>
      </c>
      <c r="Q29" s="772"/>
      <c r="R29" s="804"/>
      <c r="S29" s="1229">
        <v>98.5</v>
      </c>
      <c r="T29" s="232"/>
      <c r="U29" s="222"/>
      <c r="V29" s="875">
        <v>106.6</v>
      </c>
    </row>
    <row r="30" spans="2:22" ht="6.75" customHeight="1" x14ac:dyDescent="0.2">
      <c r="B30" s="220"/>
      <c r="C30" s="319"/>
      <c r="D30" s="1221"/>
      <c r="E30" s="573"/>
      <c r="F30" s="780"/>
      <c r="G30" s="1221"/>
      <c r="H30" s="772"/>
      <c r="I30" s="780"/>
      <c r="J30" s="1221"/>
      <c r="K30" s="772"/>
      <c r="L30" s="780"/>
      <c r="M30" s="1221"/>
      <c r="N30" s="772"/>
      <c r="O30" s="780"/>
      <c r="P30" s="876"/>
      <c r="Q30" s="772"/>
      <c r="R30" s="805"/>
      <c r="S30" s="1230"/>
      <c r="T30" s="450"/>
      <c r="U30" s="223"/>
      <c r="V30" s="873"/>
    </row>
    <row r="31" spans="2:22" ht="15" x14ac:dyDescent="0.25">
      <c r="B31" s="224" t="s">
        <v>39</v>
      </c>
      <c r="C31" s="319"/>
      <c r="D31" s="1222">
        <v>101.8</v>
      </c>
      <c r="E31" s="573"/>
      <c r="F31" s="780"/>
      <c r="G31" s="1222">
        <v>82.4</v>
      </c>
      <c r="H31" s="772"/>
      <c r="I31" s="780"/>
      <c r="J31" s="1222">
        <v>96.2</v>
      </c>
      <c r="K31" s="863"/>
      <c r="L31" s="780"/>
      <c r="M31" s="1222">
        <v>103.4</v>
      </c>
      <c r="N31" s="863"/>
      <c r="O31" s="780"/>
      <c r="P31" s="877">
        <v>91.4</v>
      </c>
      <c r="Q31" s="863"/>
      <c r="R31" s="810"/>
      <c r="S31" s="1231">
        <v>383.8</v>
      </c>
      <c r="T31" s="451"/>
      <c r="U31" s="269"/>
      <c r="V31" s="877">
        <v>424.3</v>
      </c>
    </row>
    <row r="32" spans="2:22" ht="6.75" customHeight="1" x14ac:dyDescent="0.25">
      <c r="B32" s="220"/>
      <c r="C32" s="319"/>
      <c r="D32" s="1221"/>
      <c r="E32" s="579"/>
      <c r="F32" s="780"/>
      <c r="G32" s="1221"/>
      <c r="H32" s="863"/>
      <c r="I32" s="780"/>
      <c r="J32" s="1221"/>
      <c r="K32" s="863"/>
      <c r="L32" s="780"/>
      <c r="M32" s="1221"/>
      <c r="N32" s="863"/>
      <c r="O32" s="780"/>
      <c r="P32" s="876"/>
      <c r="Q32" s="863"/>
      <c r="R32" s="805"/>
      <c r="S32" s="1232"/>
      <c r="T32" s="232"/>
      <c r="U32" s="223"/>
      <c r="V32" s="873"/>
    </row>
    <row r="33" spans="2:22" ht="15" x14ac:dyDescent="0.25">
      <c r="B33" s="320" t="s">
        <v>270</v>
      </c>
      <c r="C33" s="319"/>
      <c r="D33" s="1222">
        <v>51.6</v>
      </c>
      <c r="E33" s="573"/>
      <c r="F33" s="780"/>
      <c r="G33" s="1222">
        <v>46.3</v>
      </c>
      <c r="H33" s="772"/>
      <c r="I33" s="780"/>
      <c r="J33" s="1222">
        <v>35.299999999999997</v>
      </c>
      <c r="K33" s="863"/>
      <c r="L33" s="780"/>
      <c r="M33" s="1222">
        <v>35.4</v>
      </c>
      <c r="N33" s="863"/>
      <c r="O33" s="780"/>
      <c r="P33" s="1222">
        <v>53.2</v>
      </c>
      <c r="Q33" s="863"/>
      <c r="R33" s="810"/>
      <c r="S33" s="1231">
        <v>168.6</v>
      </c>
      <c r="T33" s="452"/>
      <c r="U33" s="269"/>
      <c r="V33" s="806">
        <v>190.1</v>
      </c>
    </row>
    <row r="34" spans="2:22" ht="6.75" customHeight="1" x14ac:dyDescent="0.2">
      <c r="B34" s="220"/>
      <c r="C34" s="352"/>
      <c r="D34" s="1223"/>
      <c r="E34" s="573"/>
      <c r="F34" s="771"/>
      <c r="G34" s="1223"/>
      <c r="H34" s="772"/>
      <c r="I34" s="771"/>
      <c r="J34" s="1223"/>
      <c r="K34" s="772"/>
      <c r="L34" s="771"/>
      <c r="M34" s="1223"/>
      <c r="N34" s="772"/>
      <c r="O34" s="771"/>
      <c r="P34" s="874"/>
      <c r="Q34" s="772"/>
      <c r="R34" s="776"/>
      <c r="S34" s="1230"/>
      <c r="T34" s="232"/>
      <c r="U34" s="221"/>
      <c r="V34" s="873"/>
    </row>
    <row r="35" spans="2:22" ht="14.25" x14ac:dyDescent="0.2">
      <c r="B35" s="444" t="s">
        <v>462</v>
      </c>
      <c r="C35" s="318"/>
      <c r="D35" s="1220">
        <v>-0.7</v>
      </c>
      <c r="E35" s="573"/>
      <c r="F35" s="778"/>
      <c r="G35" s="1220">
        <v>-3.4</v>
      </c>
      <c r="H35" s="772"/>
      <c r="I35" s="778"/>
      <c r="J35" s="1220">
        <v>-5.2</v>
      </c>
      <c r="K35" s="772"/>
      <c r="L35" s="778"/>
      <c r="M35" s="1220">
        <v>-8.9</v>
      </c>
      <c r="N35" s="772"/>
      <c r="O35" s="778"/>
      <c r="P35" s="1226">
        <v>-3</v>
      </c>
      <c r="Q35" s="772"/>
      <c r="R35" s="804"/>
      <c r="S35" s="1233">
        <v>-18.2</v>
      </c>
      <c r="T35" s="232"/>
      <c r="U35" s="222"/>
      <c r="V35" s="875">
        <v>-18.399999999999999</v>
      </c>
    </row>
    <row r="36" spans="2:22" ht="6.75" customHeight="1" x14ac:dyDescent="0.2">
      <c r="B36" s="220"/>
      <c r="C36" s="319"/>
      <c r="D36" s="1221"/>
      <c r="E36" s="573"/>
      <c r="F36" s="780"/>
      <c r="G36" s="1221"/>
      <c r="H36" s="772"/>
      <c r="I36" s="780"/>
      <c r="J36" s="1221"/>
      <c r="K36" s="772"/>
      <c r="L36" s="780"/>
      <c r="M36" s="1221"/>
      <c r="N36" s="772"/>
      <c r="O36" s="780"/>
      <c r="P36" s="876"/>
      <c r="Q36" s="772"/>
      <c r="R36" s="805"/>
      <c r="S36" s="1230"/>
      <c r="T36" s="450"/>
      <c r="U36" s="223"/>
      <c r="V36" s="873"/>
    </row>
    <row r="37" spans="2:22" ht="15" x14ac:dyDescent="0.25">
      <c r="B37" s="320" t="s">
        <v>271</v>
      </c>
      <c r="C37" s="319"/>
      <c r="D37" s="1222">
        <v>50.9</v>
      </c>
      <c r="E37" s="573"/>
      <c r="F37" s="780"/>
      <c r="G37" s="1222">
        <v>42.9</v>
      </c>
      <c r="H37" s="772"/>
      <c r="I37" s="780"/>
      <c r="J37" s="1222">
        <v>30.1</v>
      </c>
      <c r="K37" s="863"/>
      <c r="L37" s="780"/>
      <c r="M37" s="1222">
        <v>26.5</v>
      </c>
      <c r="N37" s="863"/>
      <c r="O37" s="780"/>
      <c r="P37" s="1222">
        <v>50.2</v>
      </c>
      <c r="Q37" s="863"/>
      <c r="R37" s="810"/>
      <c r="S37" s="1231">
        <v>150.4</v>
      </c>
      <c r="T37" s="452"/>
      <c r="U37" s="269"/>
      <c r="V37" s="806">
        <v>171.7</v>
      </c>
    </row>
    <row r="38" spans="2:22" ht="6.75" customHeight="1" x14ac:dyDescent="0.2">
      <c r="B38" s="220"/>
      <c r="C38" s="319"/>
      <c r="D38" s="1221"/>
      <c r="E38" s="573"/>
      <c r="F38" s="780"/>
      <c r="G38" s="1221"/>
      <c r="H38" s="772"/>
      <c r="I38" s="780"/>
      <c r="J38" s="1221"/>
      <c r="K38" s="772"/>
      <c r="L38" s="780"/>
      <c r="M38" s="1221"/>
      <c r="N38" s="772"/>
      <c r="O38" s="780"/>
      <c r="P38" s="876"/>
      <c r="Q38" s="772"/>
      <c r="R38" s="805"/>
      <c r="S38" s="1230"/>
      <c r="T38" s="232"/>
      <c r="U38" s="223"/>
      <c r="V38" s="873"/>
    </row>
    <row r="39" spans="2:22" ht="14.25" x14ac:dyDescent="0.2">
      <c r="B39" s="220" t="s">
        <v>472</v>
      </c>
      <c r="C39" s="318"/>
      <c r="D39" s="1220">
        <v>0.5</v>
      </c>
      <c r="E39" s="573"/>
      <c r="F39" s="778"/>
      <c r="G39" s="1220">
        <v>0.1</v>
      </c>
      <c r="H39" s="772"/>
      <c r="I39" s="778"/>
      <c r="J39" s="1220">
        <v>1.4</v>
      </c>
      <c r="K39" s="772"/>
      <c r="L39" s="778"/>
      <c r="M39" s="1220">
        <v>1.9</v>
      </c>
      <c r="N39" s="772"/>
      <c r="O39" s="778"/>
      <c r="P39" s="1226">
        <v>4.3</v>
      </c>
      <c r="Q39" s="772"/>
      <c r="R39" s="804"/>
      <c r="S39" s="1233">
        <v>3.9</v>
      </c>
      <c r="T39" s="232"/>
      <c r="U39" s="222"/>
      <c r="V39" s="875">
        <v>10</v>
      </c>
    </row>
    <row r="40" spans="2:22" ht="6.75" customHeight="1" x14ac:dyDescent="0.2">
      <c r="B40" s="220"/>
      <c r="C40" s="319"/>
      <c r="D40" s="1221"/>
      <c r="E40" s="573"/>
      <c r="F40" s="780"/>
      <c r="G40" s="1221"/>
      <c r="H40" s="772"/>
      <c r="I40" s="780"/>
      <c r="J40" s="1221"/>
      <c r="K40" s="772"/>
      <c r="L40" s="780"/>
      <c r="M40" s="1221"/>
      <c r="N40" s="772"/>
      <c r="O40" s="780"/>
      <c r="P40" s="876"/>
      <c r="Q40" s="772"/>
      <c r="R40" s="805"/>
      <c r="S40" s="1232"/>
      <c r="T40" s="450"/>
      <c r="U40" s="223"/>
      <c r="V40" s="873"/>
    </row>
    <row r="41" spans="2:22" ht="17.25" customHeight="1" thickBot="1" x14ac:dyDescent="0.3">
      <c r="B41" s="320" t="s">
        <v>272</v>
      </c>
      <c r="C41" s="271" t="s">
        <v>1</v>
      </c>
      <c r="D41" s="1224">
        <v>51.4</v>
      </c>
      <c r="E41" s="573"/>
      <c r="F41" s="779" t="s">
        <v>1</v>
      </c>
      <c r="G41" s="1224">
        <v>43</v>
      </c>
      <c r="H41" s="772"/>
      <c r="I41" s="779" t="s">
        <v>1</v>
      </c>
      <c r="J41" s="1224">
        <v>31.5</v>
      </c>
      <c r="K41" s="863"/>
      <c r="L41" s="779" t="s">
        <v>1</v>
      </c>
      <c r="M41" s="1224">
        <v>28.4</v>
      </c>
      <c r="N41" s="863"/>
      <c r="O41" s="779" t="s">
        <v>1</v>
      </c>
      <c r="P41" s="1227">
        <v>54.5</v>
      </c>
      <c r="Q41" s="863"/>
      <c r="R41" s="809" t="s">
        <v>1</v>
      </c>
      <c r="S41" s="1234">
        <v>154.30000000000001</v>
      </c>
      <c r="T41" s="452"/>
      <c r="U41" s="271" t="s">
        <v>1</v>
      </c>
      <c r="V41" s="864">
        <v>181.7</v>
      </c>
    </row>
    <row r="42" spans="2:22" ht="6.75" customHeight="1" x14ac:dyDescent="0.25">
      <c r="B42" s="320"/>
      <c r="C42" s="269"/>
      <c r="D42" s="1222"/>
      <c r="E42" s="573"/>
      <c r="F42" s="782"/>
      <c r="G42" s="1222"/>
      <c r="H42" s="772"/>
      <c r="I42" s="782"/>
      <c r="J42" s="1222"/>
      <c r="K42" s="863"/>
      <c r="L42" s="782"/>
      <c r="M42" s="1222"/>
      <c r="N42" s="863"/>
      <c r="O42" s="782"/>
      <c r="P42" s="877"/>
      <c r="Q42" s="863"/>
      <c r="R42" s="810"/>
      <c r="S42" s="1231"/>
      <c r="T42" s="452"/>
      <c r="U42" s="269"/>
      <c r="V42" s="880"/>
    </row>
    <row r="43" spans="2:22" ht="14.25" x14ac:dyDescent="0.2">
      <c r="B43" s="444" t="s">
        <v>463</v>
      </c>
      <c r="C43" s="318"/>
      <c r="D43" s="1220">
        <v>-0.3</v>
      </c>
      <c r="E43" s="573"/>
      <c r="F43" s="778"/>
      <c r="G43" s="1220">
        <v>-0.1</v>
      </c>
      <c r="H43" s="772"/>
      <c r="I43" s="778"/>
      <c r="J43" s="1220">
        <v>0</v>
      </c>
      <c r="K43" s="772"/>
      <c r="L43" s="778"/>
      <c r="M43" s="1220">
        <v>-0.1</v>
      </c>
      <c r="N43" s="772"/>
      <c r="O43" s="778"/>
      <c r="P43" s="1220">
        <v>-0.1</v>
      </c>
      <c r="Q43" s="772"/>
      <c r="R43" s="804"/>
      <c r="S43" s="1233">
        <v>-0.5</v>
      </c>
      <c r="T43" s="232"/>
      <c r="U43" s="318"/>
      <c r="V43" s="865">
        <v>-0.6</v>
      </c>
    </row>
    <row r="44" spans="2:22" ht="6.75" customHeight="1" x14ac:dyDescent="0.2">
      <c r="B44" s="220"/>
      <c r="C44" s="319"/>
      <c r="D44" s="1221"/>
      <c r="E44" s="573"/>
      <c r="F44" s="780"/>
      <c r="G44" s="1221"/>
      <c r="H44" s="772"/>
      <c r="I44" s="780"/>
      <c r="J44" s="1221"/>
      <c r="K44" s="772"/>
      <c r="L44" s="780"/>
      <c r="M44" s="1221"/>
      <c r="N44" s="772"/>
      <c r="O44" s="780"/>
      <c r="P44" s="876"/>
      <c r="Q44" s="772"/>
      <c r="R44" s="805"/>
      <c r="S44" s="1230"/>
      <c r="T44" s="232"/>
      <c r="U44" s="223"/>
      <c r="V44" s="873"/>
    </row>
    <row r="45" spans="2:22" ht="15.75" thickBot="1" x14ac:dyDescent="0.3">
      <c r="B45" s="320" t="s">
        <v>306</v>
      </c>
      <c r="C45" s="271" t="s">
        <v>1</v>
      </c>
      <c r="D45" s="1224">
        <v>51.1</v>
      </c>
      <c r="E45" s="573"/>
      <c r="F45" s="779" t="s">
        <v>1</v>
      </c>
      <c r="G45" s="1224">
        <v>42.9</v>
      </c>
      <c r="H45" s="772"/>
      <c r="I45" s="779" t="s">
        <v>1</v>
      </c>
      <c r="J45" s="1224">
        <v>31.5</v>
      </c>
      <c r="K45" s="863"/>
      <c r="L45" s="779" t="s">
        <v>1</v>
      </c>
      <c r="M45" s="1224">
        <v>28.3</v>
      </c>
      <c r="N45" s="863"/>
      <c r="O45" s="779" t="s">
        <v>1</v>
      </c>
      <c r="P45" s="1227">
        <v>54.4</v>
      </c>
      <c r="Q45" s="863"/>
      <c r="R45" s="779" t="s">
        <v>1</v>
      </c>
      <c r="S45" s="1234">
        <v>153.80000000000001</v>
      </c>
      <c r="T45" s="452"/>
      <c r="U45" s="271" t="s">
        <v>1</v>
      </c>
      <c r="V45" s="864">
        <v>181.1</v>
      </c>
    </row>
    <row r="46" spans="2:22" ht="6.75" customHeight="1" x14ac:dyDescent="0.2">
      <c r="B46" s="444"/>
      <c r="C46" s="319"/>
      <c r="D46" s="1221"/>
      <c r="E46" s="573"/>
      <c r="F46" s="780"/>
      <c r="G46" s="1221"/>
      <c r="H46" s="772"/>
      <c r="I46" s="780"/>
      <c r="J46" s="1221"/>
      <c r="K46" s="772"/>
      <c r="L46" s="780"/>
      <c r="M46" s="1221"/>
      <c r="N46" s="772"/>
      <c r="O46" s="780"/>
      <c r="P46" s="876"/>
      <c r="Q46" s="772"/>
      <c r="R46" s="805"/>
      <c r="S46" s="1232"/>
      <c r="T46" s="232"/>
      <c r="U46" s="319"/>
      <c r="V46" s="873"/>
    </row>
    <row r="47" spans="2:22" ht="14.25" x14ac:dyDescent="0.2">
      <c r="B47" s="351" t="s">
        <v>267</v>
      </c>
      <c r="C47" s="318"/>
      <c r="D47" s="1220">
        <v>-16.5</v>
      </c>
      <c r="E47" s="573"/>
      <c r="F47" s="778"/>
      <c r="G47" s="1220">
        <v>-1.3</v>
      </c>
      <c r="H47" s="772"/>
      <c r="I47" s="778"/>
      <c r="J47" s="1220">
        <v>7.1</v>
      </c>
      <c r="K47" s="772"/>
      <c r="L47" s="778"/>
      <c r="M47" s="1220">
        <v>14.8</v>
      </c>
      <c r="N47" s="772"/>
      <c r="O47" s="778"/>
      <c r="P47" s="1220">
        <v>-9.4</v>
      </c>
      <c r="Q47" s="772"/>
      <c r="R47" s="804"/>
      <c r="S47" s="1220">
        <v>4.0999999999999996</v>
      </c>
      <c r="T47" s="232"/>
      <c r="U47" s="222"/>
      <c r="V47" s="865">
        <v>-11.3</v>
      </c>
    </row>
    <row r="48" spans="2:22" ht="6.75" customHeight="1" x14ac:dyDescent="0.2">
      <c r="B48" s="444"/>
      <c r="C48" s="319"/>
      <c r="D48" s="1221"/>
      <c r="E48" s="573"/>
      <c r="F48" s="780"/>
      <c r="G48" s="1221"/>
      <c r="H48" s="772"/>
      <c r="I48" s="780"/>
      <c r="J48" s="1221"/>
      <c r="K48" s="772"/>
      <c r="L48" s="780"/>
      <c r="M48" s="1221"/>
      <c r="N48" s="772"/>
      <c r="O48" s="780"/>
      <c r="P48" s="876"/>
      <c r="Q48" s="772"/>
      <c r="R48" s="805"/>
      <c r="S48" s="1230"/>
      <c r="T48" s="450"/>
      <c r="U48" s="319"/>
      <c r="V48" s="873"/>
    </row>
    <row r="49" spans="2:22" ht="17.25" customHeight="1" thickBot="1" x14ac:dyDescent="0.3">
      <c r="B49" s="320" t="s">
        <v>315</v>
      </c>
      <c r="C49" s="271" t="s">
        <v>1</v>
      </c>
      <c r="D49" s="1224">
        <v>34.6</v>
      </c>
      <c r="E49" s="573"/>
      <c r="F49" s="779" t="s">
        <v>1</v>
      </c>
      <c r="G49" s="1224">
        <v>41.6</v>
      </c>
      <c r="H49" s="772"/>
      <c r="I49" s="779" t="s">
        <v>1</v>
      </c>
      <c r="J49" s="1224">
        <v>38.6</v>
      </c>
      <c r="K49" s="863"/>
      <c r="L49" s="779" t="s">
        <v>1</v>
      </c>
      <c r="M49" s="1224">
        <v>43.1</v>
      </c>
      <c r="N49" s="863"/>
      <c r="O49" s="779" t="s">
        <v>1</v>
      </c>
      <c r="P49" s="1224">
        <v>45</v>
      </c>
      <c r="Q49" s="863"/>
      <c r="R49" s="809" t="s">
        <v>1</v>
      </c>
      <c r="S49" s="1234">
        <v>157.9</v>
      </c>
      <c r="T49" s="452"/>
      <c r="U49" s="271" t="s">
        <v>1</v>
      </c>
      <c r="V49" s="808">
        <v>169.8</v>
      </c>
    </row>
    <row r="50" spans="2:22" ht="15" x14ac:dyDescent="0.25">
      <c r="B50" s="224"/>
      <c r="C50" s="319"/>
      <c r="D50" s="1221"/>
      <c r="E50" s="573"/>
      <c r="F50" s="780"/>
      <c r="G50" s="1221"/>
      <c r="H50" s="772"/>
      <c r="I50" s="780"/>
      <c r="J50" s="1221"/>
      <c r="K50" s="772"/>
      <c r="L50" s="780"/>
      <c r="M50" s="1221"/>
      <c r="N50" s="772"/>
      <c r="O50" s="780"/>
      <c r="P50" s="876"/>
      <c r="Q50" s="772"/>
      <c r="R50" s="805"/>
      <c r="S50" s="1232"/>
      <c r="T50" s="232"/>
      <c r="U50" s="223"/>
      <c r="V50" s="876"/>
    </row>
    <row r="51" spans="2:22" ht="14.25" x14ac:dyDescent="0.2">
      <c r="B51" s="220" t="s">
        <v>121</v>
      </c>
      <c r="C51" s="352"/>
      <c r="D51" s="1181">
        <v>0.32600000000000001</v>
      </c>
      <c r="E51" s="573"/>
      <c r="F51" s="771"/>
      <c r="G51" s="1181">
        <v>0.253</v>
      </c>
      <c r="H51" s="772"/>
      <c r="I51" s="771"/>
      <c r="J51" s="1181">
        <v>0.28599999999999998</v>
      </c>
      <c r="K51" s="772"/>
      <c r="L51" s="771"/>
      <c r="M51" s="1181">
        <v>0.29599999999999999</v>
      </c>
      <c r="N51" s="772"/>
      <c r="O51" s="771"/>
      <c r="P51" s="1181">
        <v>0.183</v>
      </c>
      <c r="Q51" s="772"/>
      <c r="R51" s="818"/>
      <c r="S51" s="884">
        <v>0.29199999999999998</v>
      </c>
      <c r="T51" s="453"/>
      <c r="U51" s="227"/>
      <c r="V51" s="743">
        <v>0.27500000000000002</v>
      </c>
    </row>
    <row r="52" spans="2:22" ht="14.25" x14ac:dyDescent="0.2">
      <c r="B52" s="220" t="s">
        <v>125</v>
      </c>
      <c r="C52" s="352"/>
      <c r="D52" s="1181">
        <v>0.28100000000000003</v>
      </c>
      <c r="E52" s="573"/>
      <c r="F52" s="771"/>
      <c r="G52" s="1181">
        <v>0.26600000000000001</v>
      </c>
      <c r="H52" s="772"/>
      <c r="I52" s="771"/>
      <c r="J52" s="1181">
        <v>0.29499999999999998</v>
      </c>
      <c r="K52" s="772"/>
      <c r="L52" s="771"/>
      <c r="M52" s="1181">
        <v>0.24399999999999999</v>
      </c>
      <c r="N52" s="772"/>
      <c r="O52" s="771"/>
      <c r="P52" s="1181">
        <v>0.253</v>
      </c>
      <c r="Q52" s="772"/>
      <c r="R52" s="818"/>
      <c r="S52" s="884">
        <v>0.27100000000000002</v>
      </c>
      <c r="T52" s="453"/>
      <c r="U52" s="227"/>
      <c r="V52" s="743">
        <v>0.25800000000000001</v>
      </c>
    </row>
    <row r="53" spans="2:22" ht="14.25" x14ac:dyDescent="0.2">
      <c r="B53" s="220" t="s">
        <v>31</v>
      </c>
      <c r="C53" s="318"/>
      <c r="D53" s="1181">
        <v>0.183</v>
      </c>
      <c r="E53" s="573"/>
      <c r="F53" s="778"/>
      <c r="G53" s="1181">
        <v>0.219</v>
      </c>
      <c r="H53" s="772"/>
      <c r="I53" s="778"/>
      <c r="J53" s="1181">
        <v>0.22500000000000001</v>
      </c>
      <c r="K53" s="772"/>
      <c r="L53" s="778"/>
      <c r="M53" s="1181">
        <v>0.187</v>
      </c>
      <c r="N53" s="772"/>
      <c r="O53" s="778"/>
      <c r="P53" s="1181">
        <v>0.23499999999999999</v>
      </c>
      <c r="Q53" s="772"/>
      <c r="R53" s="819"/>
      <c r="S53" s="884">
        <v>0.20200000000000001</v>
      </c>
      <c r="T53" s="453"/>
      <c r="U53" s="228"/>
      <c r="V53" s="743">
        <v>0.188</v>
      </c>
    </row>
    <row r="54" spans="2:22" ht="17.25" customHeight="1" thickBot="1" x14ac:dyDescent="0.25">
      <c r="B54" s="220" t="s">
        <v>32</v>
      </c>
      <c r="C54" s="226"/>
      <c r="D54" s="811">
        <v>0.79</v>
      </c>
      <c r="E54" s="586"/>
      <c r="F54" s="888"/>
      <c r="G54" s="811">
        <v>0.73799999999999999</v>
      </c>
      <c r="H54" s="781"/>
      <c r="I54" s="888"/>
      <c r="J54" s="811">
        <v>0.80600000000000005</v>
      </c>
      <c r="K54" s="781"/>
      <c r="L54" s="888"/>
      <c r="M54" s="811">
        <v>0.72699999999999998</v>
      </c>
      <c r="N54" s="781"/>
      <c r="O54" s="888"/>
      <c r="P54" s="811">
        <v>0.67100000000000004</v>
      </c>
      <c r="Q54" s="781"/>
      <c r="R54" s="820"/>
      <c r="S54" s="885">
        <v>0.76500000000000001</v>
      </c>
      <c r="T54" s="453"/>
      <c r="U54" s="230"/>
      <c r="V54" s="811">
        <v>0.72099999999999997</v>
      </c>
    </row>
    <row r="55" spans="2:22" ht="17.25" customHeight="1" x14ac:dyDescent="0.2">
      <c r="B55" s="220"/>
      <c r="C55" s="257"/>
      <c r="D55" s="812"/>
      <c r="E55" s="586"/>
      <c r="F55" s="890"/>
      <c r="G55" s="812"/>
      <c r="H55" s="781"/>
      <c r="I55" s="890"/>
      <c r="J55" s="812"/>
      <c r="K55" s="781"/>
      <c r="L55" s="890"/>
      <c r="M55" s="812"/>
      <c r="N55" s="781"/>
      <c r="O55" s="890"/>
      <c r="P55" s="881"/>
      <c r="Q55" s="781"/>
      <c r="R55" s="821"/>
      <c r="S55" s="884"/>
      <c r="T55" s="453"/>
      <c r="U55" s="258"/>
      <c r="V55" s="881"/>
    </row>
    <row r="56" spans="2:22" ht="17.25" customHeight="1" x14ac:dyDescent="0.2">
      <c r="B56" s="143" t="s">
        <v>389</v>
      </c>
      <c r="C56" s="319"/>
      <c r="D56" s="812">
        <v>-1E-3</v>
      </c>
      <c r="E56" s="589"/>
      <c r="F56" s="805"/>
      <c r="G56" s="812">
        <v>6.0000000000000001E-3</v>
      </c>
      <c r="H56" s="814"/>
      <c r="I56" s="805"/>
      <c r="J56" s="812">
        <v>8.9999999999999993E-3</v>
      </c>
      <c r="K56" s="814"/>
      <c r="L56" s="805"/>
      <c r="M56" s="812">
        <v>7.0000000000000001E-3</v>
      </c>
      <c r="N56" s="814"/>
      <c r="O56" s="805"/>
      <c r="P56" s="812">
        <v>-2E-3</v>
      </c>
      <c r="Q56" s="814"/>
      <c r="R56" s="821"/>
      <c r="S56" s="812">
        <v>2.1000000000000001E-2</v>
      </c>
      <c r="T56" s="530"/>
      <c r="U56" s="530"/>
      <c r="V56" s="812">
        <v>7.0000000000000001E-3</v>
      </c>
    </row>
    <row r="57" spans="2:22" ht="17.25" customHeight="1" x14ac:dyDescent="0.2">
      <c r="B57" s="143" t="s">
        <v>388</v>
      </c>
      <c r="C57" s="319"/>
      <c r="D57" s="812">
        <v>-3.0000000000000001E-3</v>
      </c>
      <c r="E57" s="589"/>
      <c r="F57" s="805"/>
      <c r="G57" s="812">
        <v>5.0000000000000001E-3</v>
      </c>
      <c r="H57" s="814"/>
      <c r="I57" s="805"/>
      <c r="J57" s="812">
        <v>8.0000000000000002E-3</v>
      </c>
      <c r="K57" s="814"/>
      <c r="L57" s="805"/>
      <c r="M57" s="812">
        <v>8.0000000000000002E-3</v>
      </c>
      <c r="N57" s="814"/>
      <c r="O57" s="805"/>
      <c r="P57" s="812">
        <v>-2E-3</v>
      </c>
      <c r="Q57" s="814"/>
      <c r="R57" s="821"/>
      <c r="S57" s="812">
        <v>1.7999999999999999E-2</v>
      </c>
      <c r="T57" s="530"/>
      <c r="U57" s="530"/>
      <c r="V57" s="812">
        <v>2E-3</v>
      </c>
    </row>
    <row r="58" spans="2:22" ht="14.25" x14ac:dyDescent="0.2">
      <c r="B58" s="220"/>
      <c r="C58" s="352"/>
      <c r="D58" s="776"/>
      <c r="E58" s="573"/>
      <c r="F58" s="771"/>
      <c r="G58" s="776"/>
      <c r="H58" s="772"/>
      <c r="I58" s="771"/>
      <c r="J58" s="776"/>
      <c r="K58" s="777"/>
      <c r="L58" s="771"/>
      <c r="M58" s="776"/>
      <c r="N58" s="777"/>
      <c r="O58" s="771"/>
      <c r="P58" s="776"/>
      <c r="Q58" s="777"/>
      <c r="R58" s="776"/>
      <c r="S58" s="859"/>
      <c r="T58" s="531"/>
      <c r="U58" s="232"/>
      <c r="V58" s="882"/>
    </row>
    <row r="59" spans="2:22" ht="14.25" x14ac:dyDescent="0.2">
      <c r="B59" s="220" t="s">
        <v>307</v>
      </c>
      <c r="C59" s="352" t="s">
        <v>1</v>
      </c>
      <c r="D59" s="1235">
        <v>0.26</v>
      </c>
      <c r="E59" s="573"/>
      <c r="F59" s="771" t="s">
        <v>1</v>
      </c>
      <c r="G59" s="785">
        <v>0.22</v>
      </c>
      <c r="H59" s="772"/>
      <c r="I59" s="771" t="s">
        <v>1</v>
      </c>
      <c r="J59" s="785">
        <v>0.16</v>
      </c>
      <c r="K59" s="777"/>
      <c r="L59" s="771" t="s">
        <v>1</v>
      </c>
      <c r="M59" s="785">
        <v>0.14000000000000001</v>
      </c>
      <c r="N59" s="777"/>
      <c r="O59" s="771" t="s">
        <v>1</v>
      </c>
      <c r="P59" s="785">
        <v>0.27</v>
      </c>
      <c r="Q59" s="777"/>
      <c r="R59" s="776" t="s">
        <v>1</v>
      </c>
      <c r="S59" s="886">
        <v>0.77</v>
      </c>
      <c r="T59" s="531"/>
      <c r="U59" s="232" t="s">
        <v>1</v>
      </c>
      <c r="V59" s="883">
        <v>0.93</v>
      </c>
    </row>
    <row r="60" spans="2:22" ht="14.25" x14ac:dyDescent="0.2">
      <c r="B60" s="220" t="s">
        <v>308</v>
      </c>
      <c r="C60" s="352" t="s">
        <v>1</v>
      </c>
      <c r="D60" s="1235">
        <v>0.25</v>
      </c>
      <c r="E60" s="573"/>
      <c r="F60" s="771" t="s">
        <v>1</v>
      </c>
      <c r="G60" s="785">
        <v>0.21</v>
      </c>
      <c r="H60" s="772"/>
      <c r="I60" s="771" t="s">
        <v>1</v>
      </c>
      <c r="J60" s="785">
        <v>0.16</v>
      </c>
      <c r="K60" s="777"/>
      <c r="L60" s="771" t="s">
        <v>1</v>
      </c>
      <c r="M60" s="785">
        <v>0.14000000000000001</v>
      </c>
      <c r="N60" s="777"/>
      <c r="O60" s="771" t="s">
        <v>1</v>
      </c>
      <c r="P60" s="785">
        <v>0.27</v>
      </c>
      <c r="Q60" s="777"/>
      <c r="R60" s="776" t="s">
        <v>1</v>
      </c>
      <c r="S60" s="886">
        <v>0.76</v>
      </c>
      <c r="T60" s="531"/>
      <c r="U60" s="232" t="s">
        <v>1</v>
      </c>
      <c r="V60" s="883">
        <v>0.91</v>
      </c>
    </row>
    <row r="61" spans="2:22" ht="8.25" customHeight="1" x14ac:dyDescent="0.2">
      <c r="C61" s="4"/>
      <c r="D61" s="568"/>
      <c r="F61" s="887"/>
      <c r="G61" s="815"/>
      <c r="H61" s="889"/>
      <c r="I61" s="889"/>
      <c r="J61" s="815"/>
      <c r="K61" s="889"/>
      <c r="L61" s="887"/>
      <c r="M61" s="889"/>
      <c r="N61" s="889"/>
      <c r="O61" s="889"/>
      <c r="P61" s="889"/>
      <c r="Q61" s="889"/>
      <c r="R61" s="815"/>
      <c r="S61" s="568"/>
    </row>
    <row r="62" spans="2:22" x14ac:dyDescent="0.2">
      <c r="D62" s="592"/>
      <c r="G62" s="887"/>
      <c r="J62" s="887"/>
      <c r="M62" s="887"/>
      <c r="N62" s="787"/>
      <c r="O62" s="787"/>
      <c r="P62" s="787"/>
      <c r="Q62" s="787"/>
      <c r="R62" s="815"/>
      <c r="S62" s="568"/>
    </row>
    <row r="63" spans="2:22" s="304" customFormat="1" ht="14.25" x14ac:dyDescent="0.2">
      <c r="B63" s="458"/>
      <c r="C63" s="352"/>
      <c r="D63" s="591"/>
      <c r="E63" s="573"/>
      <c r="F63" s="771"/>
      <c r="G63" s="785"/>
      <c r="H63" s="777"/>
      <c r="I63" s="771"/>
      <c r="J63" s="785"/>
      <c r="K63" s="777"/>
      <c r="L63" s="771"/>
      <c r="M63" s="785"/>
      <c r="N63" s="777"/>
      <c r="O63" s="771"/>
      <c r="P63" s="785"/>
      <c r="Q63" s="777"/>
      <c r="R63" s="776"/>
      <c r="S63" s="785"/>
      <c r="T63" s="232"/>
      <c r="U63" s="232"/>
      <c r="V63" s="883"/>
    </row>
  </sheetData>
  <mergeCells count="1">
    <mergeCell ref="B1:V1"/>
  </mergeCells>
  <phoneticPr fontId="17" type="noConversion"/>
  <printOptions horizontalCentered="1"/>
  <pageMargins left="0.31" right="0.56000000000000005" top="0.52" bottom="0.5" header="0.45" footer="0.3"/>
  <pageSetup scale="68" orientation="landscape" horizontalDpi="1200" verticalDpi="1200" r:id="rId1"/>
  <headerFooter alignWithMargins="0">
    <oddHeader>&amp;R&amp;G</oddHeader>
    <oddFooter>&amp;C&amp;12PAGE 4</oddFooter>
  </headerFooter>
  <customProperties>
    <customPr name="layoutContexts" r:id="rId2"/>
    <customPr name="SaveUndoMode"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90" zoomScaleNormal="90" zoomScaleSheetLayoutView="90" workbookViewId="0">
      <selection activeCell="Z1" sqref="Z1"/>
    </sheetView>
  </sheetViews>
  <sheetFormatPr defaultRowHeight="12.75" x14ac:dyDescent="0.2"/>
  <cols>
    <col min="1" max="1" width="37.5703125" style="27" customWidth="1"/>
    <col min="2" max="2" width="2.5703125" style="27" customWidth="1"/>
    <col min="3" max="3" width="12.7109375" style="609" customWidth="1"/>
    <col min="4" max="4" width="3.5703125" style="609" customWidth="1"/>
    <col min="5" max="5" width="2.5703125" style="609" customWidth="1"/>
    <col min="6" max="6" width="12.7109375" style="609" customWidth="1"/>
    <col min="7" max="7" width="3.5703125" style="609" customWidth="1"/>
    <col min="8" max="8" width="2.5703125" style="609" customWidth="1"/>
    <col min="9" max="9" width="12.7109375" style="609" customWidth="1"/>
    <col min="10" max="10" width="3.5703125" style="609" customWidth="1"/>
    <col min="11" max="11" width="2.5703125" style="609" customWidth="1"/>
    <col min="12" max="12" width="12.7109375" style="609" customWidth="1"/>
    <col min="13" max="13" width="3.5703125" style="609" customWidth="1"/>
    <col min="14" max="14" width="2.5703125" style="609" customWidth="1"/>
    <col min="15" max="15" width="12.7109375" style="609" customWidth="1"/>
    <col min="16" max="16" width="3.5703125" style="609" customWidth="1"/>
    <col min="17" max="17" width="2.5703125" style="921" customWidth="1"/>
    <col min="18" max="18" width="12.7109375" style="612" customWidth="1"/>
    <col min="19" max="19" width="3.5703125" style="612" customWidth="1"/>
    <col min="20" max="20" width="2.5703125" style="610" customWidth="1"/>
    <col min="21" max="21" width="12.7109375" style="609" customWidth="1"/>
    <col min="22" max="16384" width="9.140625" style="27"/>
  </cols>
  <sheetData>
    <row r="1" spans="1:21" ht="33" customHeight="1" x14ac:dyDescent="0.25">
      <c r="A1" s="1393" t="s">
        <v>506</v>
      </c>
      <c r="B1" s="1394"/>
      <c r="C1" s="1394"/>
      <c r="D1" s="1394"/>
      <c r="E1" s="1394"/>
      <c r="F1" s="1394"/>
      <c r="G1" s="1394"/>
      <c r="H1" s="1394"/>
      <c r="I1" s="1394"/>
      <c r="J1" s="1394"/>
      <c r="K1" s="1394"/>
      <c r="L1" s="1394"/>
      <c r="M1" s="1394"/>
      <c r="N1" s="1394"/>
      <c r="O1" s="1394"/>
      <c r="P1" s="1394"/>
      <c r="Q1" s="1394"/>
      <c r="R1" s="1394"/>
      <c r="S1" s="1394"/>
      <c r="T1" s="1394"/>
      <c r="U1" s="1394"/>
    </row>
    <row r="2" spans="1:21" s="82" customFormat="1" ht="24.75" customHeight="1" x14ac:dyDescent="0.2">
      <c r="A2" s="81"/>
      <c r="B2" s="81"/>
      <c r="C2" s="594"/>
      <c r="D2" s="594"/>
      <c r="E2" s="594"/>
      <c r="F2" s="594"/>
      <c r="G2" s="594"/>
      <c r="H2" s="594"/>
      <c r="I2" s="594"/>
      <c r="J2" s="594"/>
      <c r="K2" s="594"/>
      <c r="L2" s="594"/>
      <c r="M2" s="594"/>
      <c r="N2" s="594"/>
      <c r="O2" s="594"/>
      <c r="P2" s="594"/>
      <c r="Q2" s="1087"/>
      <c r="R2" s="596"/>
      <c r="S2" s="596"/>
      <c r="T2" s="595"/>
      <c r="U2" s="597"/>
    </row>
    <row r="3" spans="1:21" s="82" customFormat="1" x14ac:dyDescent="0.2">
      <c r="B3" s="83"/>
      <c r="C3" s="948" t="s">
        <v>78</v>
      </c>
      <c r="D3" s="597"/>
      <c r="E3" s="600"/>
      <c r="F3" s="892" t="s">
        <v>116</v>
      </c>
      <c r="G3" s="597"/>
      <c r="H3" s="600"/>
      <c r="I3" s="892" t="s">
        <v>115</v>
      </c>
      <c r="J3" s="597"/>
      <c r="K3" s="600"/>
      <c r="L3" s="892" t="s">
        <v>114</v>
      </c>
      <c r="M3" s="597"/>
      <c r="N3" s="600"/>
      <c r="O3" s="892" t="s">
        <v>78</v>
      </c>
      <c r="P3" s="597"/>
      <c r="Q3" s="918"/>
      <c r="R3" s="1094" t="s">
        <v>77</v>
      </c>
      <c r="S3" s="601"/>
      <c r="T3" s="602"/>
      <c r="U3" s="925" t="s">
        <v>77</v>
      </c>
    </row>
    <row r="4" spans="1:21" s="82" customFormat="1" x14ac:dyDescent="0.2">
      <c r="B4" s="84"/>
      <c r="C4" s="49">
        <v>2016</v>
      </c>
      <c r="D4" s="597"/>
      <c r="E4" s="603"/>
      <c r="F4" s="893">
        <v>2016</v>
      </c>
      <c r="G4" s="597"/>
      <c r="H4" s="603"/>
      <c r="I4" s="893">
        <v>2016</v>
      </c>
      <c r="J4" s="597"/>
      <c r="K4" s="603"/>
      <c r="L4" s="893">
        <v>2016</v>
      </c>
      <c r="M4" s="597"/>
      <c r="N4" s="603"/>
      <c r="O4" s="893">
        <v>2015</v>
      </c>
      <c r="P4" s="597"/>
      <c r="Q4" s="919"/>
      <c r="R4" s="1095">
        <v>2016</v>
      </c>
      <c r="S4" s="605"/>
      <c r="T4" s="604"/>
      <c r="U4" s="49">
        <v>2015</v>
      </c>
    </row>
    <row r="5" spans="1:21" s="82" customFormat="1" ht="13.5" customHeight="1" x14ac:dyDescent="0.2">
      <c r="A5" s="85" t="s">
        <v>23</v>
      </c>
      <c r="B5" s="85"/>
      <c r="C5" s="951"/>
      <c r="D5" s="606"/>
      <c r="E5" s="607"/>
      <c r="F5" s="907"/>
      <c r="G5" s="606"/>
      <c r="H5" s="607"/>
      <c r="I5" s="907"/>
      <c r="J5" s="606"/>
      <c r="K5" s="607"/>
      <c r="L5" s="894"/>
      <c r="M5" s="606"/>
      <c r="N5" s="607"/>
      <c r="O5" s="894"/>
      <c r="P5" s="606"/>
      <c r="Q5" s="920"/>
      <c r="R5" s="958"/>
      <c r="S5" s="601"/>
      <c r="T5" s="608"/>
      <c r="U5" s="935"/>
    </row>
    <row r="6" spans="1:21" x14ac:dyDescent="0.2">
      <c r="C6" s="932"/>
      <c r="E6" s="895"/>
      <c r="F6" s="895"/>
      <c r="G6" s="895"/>
      <c r="H6" s="895"/>
      <c r="I6" s="895"/>
      <c r="J6" s="895"/>
      <c r="K6" s="895"/>
      <c r="L6" s="895"/>
      <c r="M6" s="895"/>
      <c r="N6" s="895"/>
      <c r="O6" s="895"/>
      <c r="R6" s="962"/>
      <c r="U6" s="932"/>
    </row>
    <row r="7" spans="1:21" x14ac:dyDescent="0.2">
      <c r="A7" s="87" t="s">
        <v>54</v>
      </c>
      <c r="B7" s="86" t="s">
        <v>1</v>
      </c>
      <c r="C7" s="953">
        <v>2.5</v>
      </c>
      <c r="D7" s="613"/>
      <c r="E7" s="909" t="s">
        <v>1</v>
      </c>
      <c r="F7" s="897">
        <v>22.6</v>
      </c>
      <c r="G7" s="910"/>
      <c r="H7" s="909" t="s">
        <v>1</v>
      </c>
      <c r="I7" s="897">
        <v>25</v>
      </c>
      <c r="J7" s="910"/>
      <c r="K7" s="909" t="s">
        <v>1</v>
      </c>
      <c r="L7" s="896">
        <v>49.7</v>
      </c>
      <c r="M7" s="910"/>
      <c r="N7" s="909" t="s">
        <v>1</v>
      </c>
      <c r="O7" s="896">
        <v>1.6</v>
      </c>
      <c r="P7" s="613"/>
      <c r="Q7" s="916" t="s">
        <v>1</v>
      </c>
      <c r="R7" s="953">
        <v>99.8</v>
      </c>
      <c r="S7" s="616"/>
      <c r="T7" s="916" t="s">
        <v>1</v>
      </c>
      <c r="U7" s="923">
        <v>90.6</v>
      </c>
    </row>
    <row r="8" spans="1:21" x14ac:dyDescent="0.2">
      <c r="A8" s="87" t="s">
        <v>57</v>
      </c>
      <c r="B8" s="88"/>
      <c r="C8" s="953">
        <v>11.5</v>
      </c>
      <c r="D8" s="613"/>
      <c r="E8" s="614"/>
      <c r="F8" s="897">
        <v>5.0999999999999996</v>
      </c>
      <c r="G8" s="613"/>
      <c r="H8" s="614"/>
      <c r="I8" s="897">
        <v>16.7</v>
      </c>
      <c r="J8" s="613"/>
      <c r="K8" s="614"/>
      <c r="L8" s="896">
        <v>10.8</v>
      </c>
      <c r="M8" s="613"/>
      <c r="N8" s="614"/>
      <c r="O8" s="896">
        <v>15.7</v>
      </c>
      <c r="P8" s="613"/>
      <c r="Q8" s="922"/>
      <c r="R8" s="953">
        <v>44.1</v>
      </c>
      <c r="S8" s="616"/>
      <c r="T8" s="916"/>
      <c r="U8" s="923">
        <v>33.299999999999997</v>
      </c>
    </row>
    <row r="9" spans="1:21" x14ac:dyDescent="0.2">
      <c r="A9" s="87" t="s">
        <v>74</v>
      </c>
      <c r="B9" s="88"/>
      <c r="C9" s="953">
        <v>11.2</v>
      </c>
      <c r="D9" s="613"/>
      <c r="E9" s="614"/>
      <c r="F9" s="897">
        <v>5.4</v>
      </c>
      <c r="G9" s="613"/>
      <c r="H9" s="614"/>
      <c r="I9" s="897">
        <v>10.3</v>
      </c>
      <c r="J9" s="613"/>
      <c r="K9" s="614"/>
      <c r="L9" s="896">
        <v>14.2</v>
      </c>
      <c r="M9" s="613"/>
      <c r="N9" s="614"/>
      <c r="O9" s="896">
        <v>8</v>
      </c>
      <c r="P9" s="613"/>
      <c r="Q9" s="916"/>
      <c r="R9" s="953">
        <v>41.1</v>
      </c>
      <c r="S9" s="616"/>
      <c r="T9" s="916"/>
      <c r="U9" s="923">
        <v>43.8</v>
      </c>
    </row>
    <row r="10" spans="1:21" x14ac:dyDescent="0.2">
      <c r="A10" s="87" t="s">
        <v>53</v>
      </c>
      <c r="C10" s="953">
        <v>-0.2</v>
      </c>
      <c r="D10" s="613"/>
      <c r="F10" s="897">
        <v>2.1</v>
      </c>
      <c r="G10" s="613"/>
      <c r="I10" s="897">
        <v>3.1</v>
      </c>
      <c r="J10" s="613"/>
      <c r="L10" s="897">
        <v>7.8</v>
      </c>
      <c r="M10" s="613"/>
      <c r="O10" s="897">
        <v>0.2</v>
      </c>
      <c r="P10" s="613"/>
      <c r="Q10" s="916"/>
      <c r="R10" s="953">
        <v>12.8</v>
      </c>
      <c r="S10" s="616"/>
      <c r="T10" s="921"/>
      <c r="U10" s="923">
        <v>13.6</v>
      </c>
    </row>
    <row r="11" spans="1:21" x14ac:dyDescent="0.2">
      <c r="A11" s="21" t="s">
        <v>468</v>
      </c>
      <c r="B11" s="86"/>
      <c r="C11" s="953">
        <v>0.2</v>
      </c>
      <c r="D11" s="613"/>
      <c r="E11" s="618"/>
      <c r="F11" s="897">
        <v>3.4</v>
      </c>
      <c r="G11" s="613"/>
      <c r="H11" s="618"/>
      <c r="I11" s="897">
        <v>3.7</v>
      </c>
      <c r="J11" s="613"/>
      <c r="K11" s="618"/>
      <c r="L11" s="897">
        <v>4</v>
      </c>
      <c r="M11" s="613"/>
      <c r="N11" s="618"/>
      <c r="O11" s="897">
        <v>1.7</v>
      </c>
      <c r="P11" s="613"/>
      <c r="Q11" s="915"/>
      <c r="R11" s="953">
        <v>11.3</v>
      </c>
      <c r="S11" s="616"/>
      <c r="T11" s="915"/>
      <c r="U11" s="923">
        <v>10</v>
      </c>
    </row>
    <row r="12" spans="1:21" x14ac:dyDescent="0.2">
      <c r="A12" s="87" t="s">
        <v>529</v>
      </c>
      <c r="B12" s="89"/>
      <c r="C12" s="953">
        <v>3.9</v>
      </c>
      <c r="D12" s="613"/>
      <c r="E12" s="620"/>
      <c r="F12" s="897">
        <v>1.1000000000000001</v>
      </c>
      <c r="G12" s="613"/>
      <c r="H12" s="620"/>
      <c r="I12" s="897">
        <v>3.3</v>
      </c>
      <c r="J12" s="613"/>
      <c r="K12" s="620"/>
      <c r="L12" s="898">
        <v>2.1</v>
      </c>
      <c r="M12" s="613"/>
      <c r="N12" s="620"/>
      <c r="O12" s="898">
        <v>0.6</v>
      </c>
      <c r="P12" s="613"/>
      <c r="Q12" s="924"/>
      <c r="R12" s="953">
        <v>10.4</v>
      </c>
      <c r="S12" s="616"/>
      <c r="T12" s="924"/>
      <c r="U12" s="926">
        <v>5.9</v>
      </c>
    </row>
    <row r="13" spans="1:21" x14ac:dyDescent="0.2">
      <c r="A13" s="87" t="s">
        <v>55</v>
      </c>
      <c r="B13" s="88"/>
      <c r="C13" s="1092">
        <v>29.1</v>
      </c>
      <c r="D13" s="613"/>
      <c r="E13" s="618"/>
      <c r="F13" s="908">
        <v>39.700000000000003</v>
      </c>
      <c r="G13" s="613"/>
      <c r="H13" s="618"/>
      <c r="I13" s="908">
        <v>62.1</v>
      </c>
      <c r="J13" s="613"/>
      <c r="K13" s="618"/>
      <c r="L13" s="899">
        <v>88.6</v>
      </c>
      <c r="M13" s="613"/>
      <c r="N13" s="618"/>
      <c r="O13" s="899">
        <v>27.8</v>
      </c>
      <c r="P13" s="613"/>
      <c r="Q13" s="915"/>
      <c r="R13" s="1092">
        <v>219.5</v>
      </c>
      <c r="S13" s="616"/>
      <c r="T13" s="915"/>
      <c r="U13" s="899">
        <v>197.2</v>
      </c>
    </row>
    <row r="14" spans="1:21" x14ac:dyDescent="0.2">
      <c r="B14" s="86"/>
      <c r="C14" s="1093"/>
      <c r="E14" s="614"/>
      <c r="F14" s="896"/>
      <c r="H14" s="614"/>
      <c r="I14" s="896"/>
      <c r="K14" s="614"/>
      <c r="L14" s="899"/>
      <c r="N14" s="614"/>
      <c r="O14" s="899"/>
      <c r="Q14" s="916"/>
      <c r="R14" s="1093"/>
      <c r="S14" s="622"/>
      <c r="T14" s="615"/>
      <c r="U14" s="617"/>
    </row>
    <row r="15" spans="1:21" x14ac:dyDescent="0.2">
      <c r="A15" s="87" t="s">
        <v>59</v>
      </c>
      <c r="B15" s="88"/>
      <c r="C15" s="953">
        <v>19.399999999999999</v>
      </c>
      <c r="D15" s="613"/>
      <c r="E15" s="618"/>
      <c r="F15" s="897">
        <v>11.2</v>
      </c>
      <c r="G15" s="613"/>
      <c r="H15" s="618"/>
      <c r="I15" s="897">
        <v>32.4</v>
      </c>
      <c r="J15" s="613"/>
      <c r="K15" s="618"/>
      <c r="L15" s="899">
        <v>25.7</v>
      </c>
      <c r="M15" s="613"/>
      <c r="N15" s="618"/>
      <c r="O15" s="899">
        <v>15.1</v>
      </c>
      <c r="P15" s="613"/>
      <c r="Q15" s="915"/>
      <c r="R15" s="953">
        <v>88.7</v>
      </c>
      <c r="S15" s="616"/>
      <c r="T15" s="619"/>
      <c r="U15" s="913">
        <v>92.8</v>
      </c>
    </row>
    <row r="16" spans="1:21" x14ac:dyDescent="0.2">
      <c r="A16" s="87" t="s">
        <v>58</v>
      </c>
      <c r="B16" s="88"/>
      <c r="C16" s="953">
        <v>0.1</v>
      </c>
      <c r="D16" s="613"/>
      <c r="E16" s="618"/>
      <c r="F16" s="897">
        <v>-0.8</v>
      </c>
      <c r="G16" s="613"/>
      <c r="H16" s="618"/>
      <c r="I16" s="897">
        <v>19.899999999999999</v>
      </c>
      <c r="J16" s="613"/>
      <c r="K16" s="618"/>
      <c r="L16" s="899">
        <v>0.9</v>
      </c>
      <c r="M16" s="613"/>
      <c r="N16" s="618"/>
      <c r="O16" s="899">
        <v>0</v>
      </c>
      <c r="P16" s="613"/>
      <c r="Q16" s="915"/>
      <c r="R16" s="953">
        <v>20.100000000000001</v>
      </c>
      <c r="S16" s="616"/>
      <c r="T16" s="619"/>
      <c r="U16" s="913">
        <v>6.1</v>
      </c>
    </row>
    <row r="17" spans="1:21" x14ac:dyDescent="0.2">
      <c r="A17" s="87" t="s">
        <v>61</v>
      </c>
      <c r="B17" s="88"/>
      <c r="C17" s="953">
        <v>1.1000000000000001</v>
      </c>
      <c r="D17" s="613"/>
      <c r="E17" s="618"/>
      <c r="F17" s="897">
        <v>1</v>
      </c>
      <c r="G17" s="613"/>
      <c r="H17" s="618"/>
      <c r="I17" s="897">
        <v>1.6</v>
      </c>
      <c r="J17" s="613"/>
      <c r="K17" s="618"/>
      <c r="L17" s="899">
        <v>1.2</v>
      </c>
      <c r="M17" s="613"/>
      <c r="N17" s="618"/>
      <c r="O17" s="899">
        <v>0.9</v>
      </c>
      <c r="P17" s="613"/>
      <c r="Q17" s="915"/>
      <c r="R17" s="953">
        <v>4.9000000000000004</v>
      </c>
      <c r="S17" s="616"/>
      <c r="T17" s="619"/>
      <c r="U17" s="913">
        <v>3.7</v>
      </c>
    </row>
    <row r="18" spans="1:21" x14ac:dyDescent="0.2">
      <c r="A18" s="87" t="s">
        <v>60</v>
      </c>
      <c r="B18" s="88"/>
      <c r="C18" s="953">
        <v>2.2999999999999998</v>
      </c>
      <c r="D18" s="613"/>
      <c r="E18" s="618"/>
      <c r="F18" s="897">
        <v>0.7</v>
      </c>
      <c r="G18" s="613"/>
      <c r="H18" s="618"/>
      <c r="I18" s="897">
        <v>0.8</v>
      </c>
      <c r="J18" s="613"/>
      <c r="K18" s="618"/>
      <c r="L18" s="899">
        <v>1</v>
      </c>
      <c r="M18" s="613"/>
      <c r="N18" s="618"/>
      <c r="O18" s="899">
        <v>-1.2</v>
      </c>
      <c r="P18" s="613"/>
      <c r="Q18" s="915"/>
      <c r="R18" s="953">
        <v>4.8</v>
      </c>
      <c r="S18" s="616"/>
      <c r="T18" s="619"/>
      <c r="U18" s="913">
        <v>2.8</v>
      </c>
    </row>
    <row r="19" spans="1:21" x14ac:dyDescent="0.2">
      <c r="A19" s="21" t="s">
        <v>303</v>
      </c>
      <c r="B19" s="88"/>
      <c r="C19" s="953">
        <v>0.1</v>
      </c>
      <c r="D19" s="613"/>
      <c r="E19" s="618"/>
      <c r="F19" s="897">
        <v>0.6</v>
      </c>
      <c r="G19" s="613"/>
      <c r="H19" s="618"/>
      <c r="I19" s="897">
        <v>1.3</v>
      </c>
      <c r="J19" s="613"/>
      <c r="K19" s="618"/>
      <c r="L19" s="899">
        <v>1.5</v>
      </c>
      <c r="M19" s="613"/>
      <c r="N19" s="618"/>
      <c r="O19" s="899">
        <v>0.2</v>
      </c>
      <c r="P19" s="613"/>
      <c r="Q19" s="915"/>
      <c r="R19" s="953">
        <v>3.5</v>
      </c>
      <c r="S19" s="616"/>
      <c r="T19" s="619"/>
      <c r="U19" s="913">
        <v>3.3</v>
      </c>
    </row>
    <row r="20" spans="1:21" x14ac:dyDescent="0.2">
      <c r="A20" s="87" t="s">
        <v>62</v>
      </c>
      <c r="B20" s="89"/>
      <c r="C20" s="953">
        <v>0.6</v>
      </c>
      <c r="D20" s="613"/>
      <c r="E20" s="620"/>
      <c r="F20" s="897">
        <v>1.4</v>
      </c>
      <c r="G20" s="613"/>
      <c r="H20" s="620"/>
      <c r="I20" s="897">
        <v>1.5</v>
      </c>
      <c r="J20" s="613"/>
      <c r="K20" s="620"/>
      <c r="L20" s="898">
        <v>0.5</v>
      </c>
      <c r="M20" s="613"/>
      <c r="N20" s="620"/>
      <c r="O20" s="898">
        <v>0</v>
      </c>
      <c r="P20" s="613"/>
      <c r="Q20" s="924"/>
      <c r="R20" s="953">
        <v>4</v>
      </c>
      <c r="S20" s="616"/>
      <c r="T20" s="621"/>
      <c r="U20" s="914">
        <v>3.3</v>
      </c>
    </row>
    <row r="21" spans="1:21" x14ac:dyDescent="0.2">
      <c r="A21" s="87" t="s">
        <v>63</v>
      </c>
      <c r="B21" s="88"/>
      <c r="C21" s="1092">
        <v>23.6</v>
      </c>
      <c r="D21" s="613"/>
      <c r="E21" s="618"/>
      <c r="F21" s="908">
        <v>14.1</v>
      </c>
      <c r="G21" s="613"/>
      <c r="H21" s="618"/>
      <c r="I21" s="908">
        <v>57.5</v>
      </c>
      <c r="J21" s="613"/>
      <c r="K21" s="618"/>
      <c r="L21" s="899">
        <v>30.8</v>
      </c>
      <c r="M21" s="613"/>
      <c r="N21" s="618"/>
      <c r="O21" s="899">
        <v>15</v>
      </c>
      <c r="P21" s="613"/>
      <c r="Q21" s="915"/>
      <c r="R21" s="1092">
        <v>126</v>
      </c>
      <c r="S21" s="616"/>
      <c r="T21" s="619"/>
      <c r="U21" s="927">
        <v>112</v>
      </c>
    </row>
    <row r="22" spans="1:21" x14ac:dyDescent="0.2">
      <c r="B22" s="86"/>
      <c r="C22" s="1093"/>
      <c r="E22" s="614"/>
      <c r="F22" s="896"/>
      <c r="H22" s="614"/>
      <c r="I22" s="896"/>
      <c r="K22" s="614"/>
      <c r="L22" s="899"/>
      <c r="N22" s="614"/>
      <c r="O22" s="899"/>
      <c r="Q22" s="916"/>
      <c r="R22" s="1093"/>
      <c r="S22" s="622"/>
      <c r="T22" s="615"/>
      <c r="U22" s="927"/>
    </row>
    <row r="23" spans="1:21" x14ac:dyDescent="0.2">
      <c r="A23" s="87" t="s">
        <v>64</v>
      </c>
      <c r="B23" s="88"/>
      <c r="C23" s="953">
        <v>1.6</v>
      </c>
      <c r="D23" s="613"/>
      <c r="E23" s="618"/>
      <c r="F23" s="897">
        <v>2.2999999999999998</v>
      </c>
      <c r="G23" s="613"/>
      <c r="H23" s="618"/>
      <c r="I23" s="897">
        <v>5</v>
      </c>
      <c r="J23" s="613"/>
      <c r="K23" s="618"/>
      <c r="L23" s="899">
        <v>4.2</v>
      </c>
      <c r="M23" s="613"/>
      <c r="N23" s="618"/>
      <c r="O23" s="899">
        <v>5.2</v>
      </c>
      <c r="P23" s="613"/>
      <c r="Q23" s="915"/>
      <c r="R23" s="953">
        <v>13.1</v>
      </c>
      <c r="S23" s="616"/>
      <c r="T23" s="619"/>
      <c r="U23" s="928">
        <v>19.899999999999999</v>
      </c>
    </row>
    <row r="24" spans="1:21" x14ac:dyDescent="0.2">
      <c r="A24" s="87" t="s">
        <v>65</v>
      </c>
      <c r="B24" s="88"/>
      <c r="C24" s="953">
        <v>0.6</v>
      </c>
      <c r="D24" s="613"/>
      <c r="E24" s="618"/>
      <c r="F24" s="897">
        <v>1.4</v>
      </c>
      <c r="G24" s="613"/>
      <c r="H24" s="618"/>
      <c r="I24" s="897">
        <v>3.1</v>
      </c>
      <c r="J24" s="613"/>
      <c r="K24" s="618"/>
      <c r="L24" s="899">
        <v>3.6</v>
      </c>
      <c r="M24" s="613"/>
      <c r="N24" s="618"/>
      <c r="O24" s="899">
        <v>1.4</v>
      </c>
      <c r="P24" s="613"/>
      <c r="Q24" s="915"/>
      <c r="R24" s="953">
        <v>8.6999999999999993</v>
      </c>
      <c r="S24" s="616"/>
      <c r="T24" s="619"/>
      <c r="U24" s="928">
        <v>6.5</v>
      </c>
    </row>
    <row r="25" spans="1:21" x14ac:dyDescent="0.2">
      <c r="A25" s="87" t="s">
        <v>66</v>
      </c>
      <c r="B25" s="88"/>
      <c r="C25" s="953">
        <v>1.2</v>
      </c>
      <c r="D25" s="613"/>
      <c r="E25" s="618"/>
      <c r="F25" s="897">
        <v>0.2</v>
      </c>
      <c r="G25" s="613"/>
      <c r="H25" s="618"/>
      <c r="I25" s="897">
        <v>1.1000000000000001</v>
      </c>
      <c r="J25" s="613"/>
      <c r="K25" s="618"/>
      <c r="L25" s="900">
        <v>5.9</v>
      </c>
      <c r="M25" s="613"/>
      <c r="N25" s="618"/>
      <c r="O25" s="900">
        <v>1.4</v>
      </c>
      <c r="P25" s="613"/>
      <c r="Q25" s="915"/>
      <c r="R25" s="953">
        <v>8.4</v>
      </c>
      <c r="S25" s="616"/>
      <c r="T25" s="619"/>
      <c r="U25" s="928">
        <v>13</v>
      </c>
    </row>
    <row r="26" spans="1:21" x14ac:dyDescent="0.2">
      <c r="A26" s="87" t="s">
        <v>67</v>
      </c>
      <c r="B26" s="88"/>
      <c r="C26" s="953">
        <v>0.7</v>
      </c>
      <c r="D26" s="613"/>
      <c r="E26" s="618"/>
      <c r="F26" s="897">
        <v>0.6</v>
      </c>
      <c r="G26" s="613"/>
      <c r="H26" s="618"/>
      <c r="I26" s="897">
        <v>1.2</v>
      </c>
      <c r="J26" s="613"/>
      <c r="K26" s="618"/>
      <c r="L26" s="900">
        <v>1.6</v>
      </c>
      <c r="M26" s="613"/>
      <c r="N26" s="618"/>
      <c r="O26" s="900">
        <v>0.9</v>
      </c>
      <c r="P26" s="613"/>
      <c r="Q26" s="915"/>
      <c r="R26" s="953">
        <v>4.0999999999999996</v>
      </c>
      <c r="S26" s="616"/>
      <c r="T26" s="619"/>
      <c r="U26" s="928">
        <v>6</v>
      </c>
    </row>
    <row r="27" spans="1:21" x14ac:dyDescent="0.2">
      <c r="A27" s="87" t="s">
        <v>68</v>
      </c>
      <c r="B27" s="89"/>
      <c r="C27" s="953">
        <v>0.7</v>
      </c>
      <c r="D27" s="613"/>
      <c r="E27" s="620"/>
      <c r="F27" s="897">
        <v>0.4</v>
      </c>
      <c r="G27" s="613"/>
      <c r="H27" s="620"/>
      <c r="I27" s="897">
        <v>0.8</v>
      </c>
      <c r="J27" s="613"/>
      <c r="K27" s="620"/>
      <c r="L27" s="898">
        <v>1</v>
      </c>
      <c r="M27" s="613"/>
      <c r="N27" s="620"/>
      <c r="O27" s="898">
        <v>0.3</v>
      </c>
      <c r="P27" s="613"/>
      <c r="Q27" s="924"/>
      <c r="R27" s="953">
        <v>2.9</v>
      </c>
      <c r="S27" s="616"/>
      <c r="T27" s="621"/>
      <c r="U27" s="929">
        <v>2.2000000000000002</v>
      </c>
    </row>
    <row r="28" spans="1:21" x14ac:dyDescent="0.2">
      <c r="A28" s="87" t="s">
        <v>69</v>
      </c>
      <c r="B28" s="88"/>
      <c r="C28" s="1092">
        <v>4.8</v>
      </c>
      <c r="D28" s="613"/>
      <c r="E28" s="618"/>
      <c r="F28" s="908">
        <v>4.9000000000000004</v>
      </c>
      <c r="G28" s="613"/>
      <c r="H28" s="618"/>
      <c r="I28" s="908">
        <v>11.2</v>
      </c>
      <c r="J28" s="613"/>
      <c r="K28" s="618"/>
      <c r="L28" s="899">
        <v>16.3</v>
      </c>
      <c r="M28" s="613"/>
      <c r="N28" s="618"/>
      <c r="O28" s="899">
        <v>9.1999999999999993</v>
      </c>
      <c r="P28" s="613"/>
      <c r="Q28" s="915"/>
      <c r="R28" s="1092">
        <v>37.200000000000003</v>
      </c>
      <c r="S28" s="616"/>
      <c r="T28" s="619"/>
      <c r="U28" s="927">
        <v>47.6</v>
      </c>
    </row>
    <row r="29" spans="1:21" x14ac:dyDescent="0.2">
      <c r="B29" s="86"/>
      <c r="C29" s="1093"/>
      <c r="E29" s="614"/>
      <c r="F29" s="896"/>
      <c r="H29" s="614"/>
      <c r="I29" s="896"/>
      <c r="K29" s="614"/>
      <c r="L29" s="899"/>
      <c r="N29" s="614"/>
      <c r="O29" s="899"/>
      <c r="Q29" s="916"/>
      <c r="R29" s="1093"/>
      <c r="S29" s="622"/>
      <c r="T29" s="615"/>
      <c r="U29" s="927"/>
    </row>
    <row r="30" spans="1:21" x14ac:dyDescent="0.2">
      <c r="A30" s="87" t="s">
        <v>70</v>
      </c>
      <c r="B30" s="88"/>
      <c r="C30" s="953">
        <v>6.9</v>
      </c>
      <c r="D30" s="613"/>
      <c r="E30" s="618"/>
      <c r="F30" s="897">
        <v>6.1</v>
      </c>
      <c r="G30" s="613"/>
      <c r="H30" s="618"/>
      <c r="I30" s="897">
        <v>4</v>
      </c>
      <c r="J30" s="613"/>
      <c r="K30" s="618"/>
      <c r="L30" s="899">
        <v>7</v>
      </c>
      <c r="M30" s="613"/>
      <c r="N30" s="618"/>
      <c r="O30" s="899">
        <v>7</v>
      </c>
      <c r="P30" s="613"/>
      <c r="Q30" s="915"/>
      <c r="R30" s="953">
        <v>24</v>
      </c>
      <c r="S30" s="616"/>
      <c r="T30" s="619"/>
      <c r="U30" s="928">
        <v>23.5</v>
      </c>
    </row>
    <row r="31" spans="1:21" x14ac:dyDescent="0.2">
      <c r="A31" s="21" t="s">
        <v>297</v>
      </c>
      <c r="B31" s="88"/>
      <c r="C31" s="953">
        <v>0.6</v>
      </c>
      <c r="D31" s="613"/>
      <c r="E31" s="618"/>
      <c r="F31" s="897">
        <v>3.8</v>
      </c>
      <c r="G31" s="613"/>
      <c r="H31" s="618"/>
      <c r="I31" s="897">
        <v>1.5</v>
      </c>
      <c r="J31" s="613"/>
      <c r="K31" s="618"/>
      <c r="L31" s="899">
        <v>3.9</v>
      </c>
      <c r="M31" s="613"/>
      <c r="N31" s="618"/>
      <c r="O31" s="899">
        <v>2.8</v>
      </c>
      <c r="P31" s="613"/>
      <c r="Q31" s="915"/>
      <c r="R31" s="953">
        <v>9.8000000000000007</v>
      </c>
      <c r="S31" s="616"/>
      <c r="T31" s="619"/>
      <c r="U31" s="928">
        <v>12.2</v>
      </c>
    </row>
    <row r="32" spans="1:21" x14ac:dyDescent="0.2">
      <c r="A32" s="87" t="s">
        <v>71</v>
      </c>
      <c r="B32" s="89"/>
      <c r="C32" s="953">
        <v>0.5</v>
      </c>
      <c r="D32" s="613"/>
      <c r="E32" s="620"/>
      <c r="F32" s="897">
        <v>1.1000000000000001</v>
      </c>
      <c r="G32" s="613"/>
      <c r="H32" s="620"/>
      <c r="I32" s="897">
        <v>0.3</v>
      </c>
      <c r="J32" s="613"/>
      <c r="K32" s="620"/>
      <c r="L32" s="898">
        <v>0.5</v>
      </c>
      <c r="M32" s="613"/>
      <c r="N32" s="620"/>
      <c r="O32" s="898">
        <v>-0.2</v>
      </c>
      <c r="P32" s="613"/>
      <c r="Q32" s="924"/>
      <c r="R32" s="953">
        <v>2.4</v>
      </c>
      <c r="S32" s="616"/>
      <c r="T32" s="621"/>
      <c r="U32" s="929">
        <v>0.9</v>
      </c>
    </row>
    <row r="33" spans="1:21" x14ac:dyDescent="0.2">
      <c r="A33" s="87" t="s">
        <v>72</v>
      </c>
      <c r="B33" s="88"/>
      <c r="C33" s="1092">
        <v>8</v>
      </c>
      <c r="D33" s="613"/>
      <c r="E33" s="618"/>
      <c r="F33" s="908">
        <v>11</v>
      </c>
      <c r="G33" s="613"/>
      <c r="H33" s="618"/>
      <c r="I33" s="908">
        <v>5.8</v>
      </c>
      <c r="J33" s="613"/>
      <c r="K33" s="618"/>
      <c r="L33" s="899">
        <v>11.4</v>
      </c>
      <c r="M33" s="613"/>
      <c r="N33" s="618"/>
      <c r="O33" s="899">
        <v>9.6</v>
      </c>
      <c r="P33" s="613"/>
      <c r="Q33" s="915"/>
      <c r="R33" s="1092">
        <v>36.200000000000003</v>
      </c>
      <c r="S33" s="616"/>
      <c r="T33" s="619"/>
      <c r="U33" s="927">
        <v>36.6</v>
      </c>
    </row>
    <row r="34" spans="1:21" x14ac:dyDescent="0.2">
      <c r="B34" s="86"/>
      <c r="C34" s="623"/>
      <c r="D34" s="624"/>
      <c r="E34" s="625"/>
      <c r="F34" s="902"/>
      <c r="G34" s="624"/>
      <c r="H34" s="625"/>
      <c r="I34" s="902"/>
      <c r="J34" s="627"/>
      <c r="K34" s="625"/>
      <c r="L34" s="901"/>
      <c r="M34" s="627"/>
      <c r="N34" s="625"/>
      <c r="O34" s="901"/>
      <c r="P34" s="624"/>
      <c r="Q34" s="1088"/>
      <c r="R34" s="623"/>
      <c r="S34" s="629"/>
      <c r="T34" s="628"/>
      <c r="U34" s="626"/>
    </row>
    <row r="35" spans="1:21" s="25" customFormat="1" x14ac:dyDescent="0.2">
      <c r="A35" s="335" t="s">
        <v>335</v>
      </c>
      <c r="B35" s="454"/>
      <c r="C35" s="931">
        <v>3.2</v>
      </c>
      <c r="D35" s="630"/>
      <c r="E35" s="614"/>
      <c r="F35" s="902">
        <v>15</v>
      </c>
      <c r="G35" s="630"/>
      <c r="H35" s="614"/>
      <c r="I35" s="902">
        <v>23.2</v>
      </c>
      <c r="J35" s="630"/>
      <c r="K35" s="614"/>
      <c r="L35" s="902">
        <v>47.2</v>
      </c>
      <c r="M35" s="630"/>
      <c r="N35" s="614"/>
      <c r="O35" s="902">
        <v>5.0999999999999996</v>
      </c>
      <c r="P35" s="630"/>
      <c r="Q35" s="915"/>
      <c r="R35" s="953">
        <v>88.6</v>
      </c>
      <c r="S35" s="630"/>
      <c r="T35" s="615"/>
      <c r="U35" s="913">
        <v>92.9</v>
      </c>
    </row>
    <row r="36" spans="1:21" x14ac:dyDescent="0.2">
      <c r="A36" s="335" t="s">
        <v>56</v>
      </c>
      <c r="B36" s="454"/>
      <c r="C36" s="931">
        <v>11.9</v>
      </c>
      <c r="D36" s="624"/>
      <c r="E36" s="614"/>
      <c r="F36" s="902">
        <v>12.5</v>
      </c>
      <c r="G36" s="624"/>
      <c r="H36" s="614"/>
      <c r="I36" s="902">
        <v>18.8</v>
      </c>
      <c r="J36" s="627"/>
      <c r="K36" s="614"/>
      <c r="L36" s="901">
        <v>12.9</v>
      </c>
      <c r="M36" s="627"/>
      <c r="N36" s="614"/>
      <c r="O36" s="901">
        <v>13.4</v>
      </c>
      <c r="P36" s="624"/>
      <c r="Q36" s="1088"/>
      <c r="R36" s="953">
        <v>56.1</v>
      </c>
      <c r="S36" s="627"/>
      <c r="T36" s="615"/>
      <c r="U36" s="913">
        <v>66.2</v>
      </c>
    </row>
    <row r="37" spans="1:21" s="25" customFormat="1" x14ac:dyDescent="0.2">
      <c r="A37" s="87" t="s">
        <v>332</v>
      </c>
      <c r="B37" s="87"/>
      <c r="C37" s="931">
        <v>6.1</v>
      </c>
      <c r="D37" s="630"/>
      <c r="E37" s="613"/>
      <c r="F37" s="902">
        <v>2.9</v>
      </c>
      <c r="G37" s="630"/>
      <c r="H37" s="613"/>
      <c r="I37" s="902">
        <v>5.5</v>
      </c>
      <c r="J37" s="630"/>
      <c r="K37" s="613"/>
      <c r="L37" s="902">
        <v>9.8000000000000007</v>
      </c>
      <c r="M37" s="630"/>
      <c r="N37" s="613"/>
      <c r="O37" s="902">
        <v>7.2</v>
      </c>
      <c r="P37" s="630"/>
      <c r="Q37" s="915"/>
      <c r="R37" s="953">
        <v>24.3</v>
      </c>
      <c r="S37" s="630"/>
      <c r="T37" s="630"/>
      <c r="U37" s="913">
        <v>28.5</v>
      </c>
    </row>
    <row r="38" spans="1:21" x14ac:dyDescent="0.2">
      <c r="A38" s="489" t="s">
        <v>331</v>
      </c>
      <c r="B38" s="454"/>
      <c r="C38" s="931">
        <v>4.8</v>
      </c>
      <c r="D38" s="624"/>
      <c r="E38" s="614"/>
      <c r="F38" s="902">
        <v>4.7</v>
      </c>
      <c r="G38" s="624"/>
      <c r="H38" s="614"/>
      <c r="I38" s="902">
        <v>4.3</v>
      </c>
      <c r="J38" s="627"/>
      <c r="K38" s="614"/>
      <c r="L38" s="901">
        <v>7.4</v>
      </c>
      <c r="M38" s="627"/>
      <c r="N38" s="614"/>
      <c r="O38" s="901">
        <v>5.3</v>
      </c>
      <c r="P38" s="624"/>
      <c r="Q38" s="1088"/>
      <c r="R38" s="953">
        <v>21.2</v>
      </c>
      <c r="S38" s="627"/>
      <c r="T38" s="615"/>
      <c r="U38" s="913">
        <v>29.6</v>
      </c>
    </row>
    <row r="39" spans="1:21" s="25" customFormat="1" x14ac:dyDescent="0.2">
      <c r="A39" s="21" t="s">
        <v>49</v>
      </c>
      <c r="B39" s="87"/>
      <c r="C39" s="931">
        <v>1.7</v>
      </c>
      <c r="D39" s="630"/>
      <c r="E39" s="613"/>
      <c r="F39" s="902">
        <v>1.7</v>
      </c>
      <c r="G39" s="630"/>
      <c r="H39" s="613"/>
      <c r="I39" s="902">
        <v>8.1</v>
      </c>
      <c r="J39" s="630"/>
      <c r="K39" s="613"/>
      <c r="L39" s="902">
        <v>3.4</v>
      </c>
      <c r="M39" s="630"/>
      <c r="N39" s="613"/>
      <c r="O39" s="902">
        <v>2.2999999999999998</v>
      </c>
      <c r="P39" s="630"/>
      <c r="Q39" s="915"/>
      <c r="R39" s="953">
        <v>14.9</v>
      </c>
      <c r="S39" s="630"/>
      <c r="T39" s="630"/>
      <c r="U39" s="913">
        <v>20.100000000000001</v>
      </c>
    </row>
    <row r="40" spans="1:21" s="25" customFormat="1" x14ac:dyDescent="0.2">
      <c r="A40" s="516" t="s">
        <v>74</v>
      </c>
      <c r="B40" s="522"/>
      <c r="C40" s="931">
        <v>1.6</v>
      </c>
      <c r="D40" s="631"/>
      <c r="E40" s="632"/>
      <c r="F40" s="902">
        <v>1.2</v>
      </c>
      <c r="G40" s="631"/>
      <c r="H40" s="632"/>
      <c r="I40" s="902">
        <v>2.2000000000000002</v>
      </c>
      <c r="J40" s="631"/>
      <c r="K40" s="632"/>
      <c r="L40" s="902">
        <v>1.3</v>
      </c>
      <c r="M40" s="631"/>
      <c r="N40" s="632"/>
      <c r="O40" s="902">
        <v>1.6</v>
      </c>
      <c r="P40" s="631"/>
      <c r="Q40" s="1089"/>
      <c r="R40" s="953">
        <v>6.3</v>
      </c>
      <c r="S40" s="631"/>
      <c r="T40" s="631"/>
      <c r="U40" s="913">
        <v>6</v>
      </c>
    </row>
    <row r="41" spans="1:21" s="25" customFormat="1" x14ac:dyDescent="0.2">
      <c r="A41" s="21" t="s">
        <v>333</v>
      </c>
      <c r="B41" s="508"/>
      <c r="C41" s="946">
        <v>0.3</v>
      </c>
      <c r="D41" s="630"/>
      <c r="E41" s="634"/>
      <c r="F41" s="903">
        <v>0.5</v>
      </c>
      <c r="G41" s="630"/>
      <c r="H41" s="634"/>
      <c r="I41" s="903">
        <v>1.1000000000000001</v>
      </c>
      <c r="J41" s="630"/>
      <c r="K41" s="634"/>
      <c r="L41" s="903">
        <v>1.7</v>
      </c>
      <c r="M41" s="630"/>
      <c r="N41" s="634"/>
      <c r="O41" s="903">
        <v>0.6</v>
      </c>
      <c r="P41" s="630"/>
      <c r="Q41" s="1090"/>
      <c r="R41" s="1133">
        <v>3.6</v>
      </c>
      <c r="S41" s="630"/>
      <c r="T41" s="635"/>
      <c r="U41" s="930">
        <v>4.4000000000000004</v>
      </c>
    </row>
    <row r="42" spans="1:21" s="25" customFormat="1" x14ac:dyDescent="0.2">
      <c r="A42" s="335" t="s">
        <v>405</v>
      </c>
      <c r="B42" s="478"/>
      <c r="C42" s="931">
        <v>29.6</v>
      </c>
      <c r="D42" s="630"/>
      <c r="E42" s="619"/>
      <c r="F42" s="902">
        <v>38.5</v>
      </c>
      <c r="G42" s="630"/>
      <c r="H42" s="619"/>
      <c r="I42" s="902">
        <v>63.2</v>
      </c>
      <c r="J42" s="630"/>
      <c r="K42" s="619"/>
      <c r="L42" s="902">
        <v>83.7</v>
      </c>
      <c r="M42" s="630"/>
      <c r="N42" s="619"/>
      <c r="O42" s="902">
        <v>35.5</v>
      </c>
      <c r="P42" s="630"/>
      <c r="Q42" s="915"/>
      <c r="R42" s="931">
        <v>215</v>
      </c>
      <c r="S42" s="630"/>
      <c r="T42" s="619"/>
      <c r="U42" s="931">
        <v>247.7</v>
      </c>
    </row>
    <row r="43" spans="1:21" s="25" customFormat="1" x14ac:dyDescent="0.2">
      <c r="B43" s="459"/>
      <c r="C43" s="1134"/>
      <c r="D43" s="609"/>
      <c r="E43" s="614"/>
      <c r="F43" s="904"/>
      <c r="G43" s="609"/>
      <c r="H43" s="614"/>
      <c r="I43" s="904"/>
      <c r="J43" s="609"/>
      <c r="K43" s="614"/>
      <c r="L43" s="904"/>
      <c r="M43" s="611"/>
      <c r="N43" s="614"/>
      <c r="O43" s="904"/>
      <c r="P43" s="609"/>
      <c r="Q43" s="916"/>
      <c r="R43" s="946"/>
      <c r="S43" s="629"/>
      <c r="T43" s="611"/>
      <c r="U43" s="932"/>
    </row>
    <row r="44" spans="1:21" ht="13.5" thickBot="1" x14ac:dyDescent="0.25">
      <c r="A44" s="64" t="s">
        <v>73</v>
      </c>
      <c r="B44" s="272" t="s">
        <v>1</v>
      </c>
      <c r="C44" s="936">
        <v>95.1</v>
      </c>
      <c r="D44" s="636"/>
      <c r="E44" s="912" t="s">
        <v>1</v>
      </c>
      <c r="F44" s="906">
        <v>108.2</v>
      </c>
      <c r="G44" s="911"/>
      <c r="H44" s="912" t="s">
        <v>1</v>
      </c>
      <c r="I44" s="906">
        <v>199.8</v>
      </c>
      <c r="J44" s="911"/>
      <c r="K44" s="912" t="s">
        <v>1</v>
      </c>
      <c r="L44" s="906">
        <v>230.8</v>
      </c>
      <c r="M44" s="911"/>
      <c r="N44" s="912" t="s">
        <v>1</v>
      </c>
      <c r="O44" s="905">
        <v>97.1</v>
      </c>
      <c r="P44" s="636"/>
      <c r="Q44" s="917" t="s">
        <v>1</v>
      </c>
      <c r="R44" s="936">
        <v>633.9</v>
      </c>
      <c r="S44" s="637"/>
      <c r="T44" s="934" t="s">
        <v>1</v>
      </c>
      <c r="U44" s="933">
        <v>641.1</v>
      </c>
    </row>
    <row r="45" spans="1:21" s="25" customFormat="1" x14ac:dyDescent="0.2">
      <c r="C45" s="609"/>
      <c r="D45" s="609"/>
      <c r="E45" s="609"/>
      <c r="F45" s="609"/>
      <c r="G45" s="609"/>
      <c r="H45" s="609"/>
      <c r="I45" s="609"/>
      <c r="J45" s="609"/>
      <c r="K45" s="609"/>
      <c r="L45" s="895"/>
      <c r="M45" s="609"/>
      <c r="N45" s="609"/>
      <c r="O45" s="895"/>
      <c r="P45" s="609"/>
      <c r="Q45" s="922"/>
      <c r="R45" s="611"/>
      <c r="S45" s="639"/>
      <c r="T45" s="611"/>
      <c r="U45" s="609"/>
    </row>
    <row r="46" spans="1:21" s="25" customFormat="1" x14ac:dyDescent="0.2">
      <c r="A46" s="487"/>
      <c r="C46" s="609"/>
      <c r="D46" s="609"/>
      <c r="E46" s="609"/>
      <c r="F46" s="609"/>
      <c r="G46" s="609"/>
      <c r="H46" s="609"/>
      <c r="I46" s="609"/>
      <c r="J46" s="609"/>
      <c r="K46" s="609"/>
      <c r="L46" s="895"/>
      <c r="M46" s="609"/>
      <c r="N46" s="609"/>
      <c r="O46" s="895"/>
      <c r="P46" s="609"/>
      <c r="Q46" s="922"/>
      <c r="R46" s="611"/>
      <c r="S46" s="612"/>
      <c r="T46" s="611"/>
      <c r="U46" s="609"/>
    </row>
  </sheetData>
  <sortState ref="A38:X44">
    <sortCondition descending="1" ref="R38:R44"/>
  </sortState>
  <mergeCells count="1">
    <mergeCell ref="A1:U1"/>
  </mergeCells>
  <phoneticPr fontId="17" type="noConversion"/>
  <pageMargins left="0.69" right="0.4" top="0.54" bottom="0.48" header="0.5" footer="0.26"/>
  <pageSetup scale="68" orientation="landscape" horizontalDpi="1200" verticalDpi="1200" r:id="rId1"/>
  <headerFooter alignWithMargins="0">
    <oddHeader>&amp;R&amp;G</oddHeader>
    <oddFooter>&amp;C&amp;12PAGE 5</oddFooter>
  </headerFooter>
  <customProperties>
    <customPr name="layoutContexts" r:id="rId2"/>
    <customPr name="SaveUndoMode" r:id="rId3"/>
  </customPropertie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Prem Mng QTR</vt:lpstr>
      <vt:lpstr>Segment UW Results</vt:lpstr>
      <vt:lpstr>Property</vt:lpstr>
      <vt:lpstr>Energy</vt:lpstr>
      <vt:lpstr>Marine</vt:lpstr>
      <vt:lpstr>Aviation</vt:lpstr>
      <vt:lpstr>Lloyds</vt:lpstr>
      <vt:lpstr>Cont third party</vt:lpstr>
      <vt:lpstr>Cash Flows</vt:lpstr>
      <vt:lpstr>Losses new current</vt:lpstr>
      <vt:lpstr>Losses new</vt:lpstr>
      <vt:lpstr>Losses orginal</vt:lpstr>
      <vt:lpstr>Balance Sheets</vt:lpstr>
      <vt:lpstr>Investmts</vt:lpstr>
      <vt:lpstr>Losses old</vt:lpstr>
      <vt:lpstr>Corp and global bonds</vt:lpstr>
      <vt:lpstr>Losses</vt:lpstr>
      <vt:lpstr>Losses (cont.)</vt:lpstr>
      <vt:lpstr>Losses by AY (excl lloyd's)</vt:lpstr>
      <vt:lpstr>Losses by AY (lloyd's)</vt:lpstr>
      <vt:lpstr>Losses by AY (group)</vt:lpstr>
      <vt:lpstr>Peak exposure</vt:lpstr>
      <vt:lpstr>EPS</vt:lpstr>
      <vt:lpstr>FCBVPS</vt:lpstr>
      <vt:lpstr>FDBVPS</vt:lpstr>
      <vt:lpstr>FCBVPS (Tan)</vt:lpstr>
      <vt:lpstr>FDBVPS (Tan)</vt:lpstr>
      <vt:lpstr>Cathedral IS</vt:lpstr>
      <vt:lpstr>Cathedral UW results</vt:lpstr>
      <vt:lpstr>Aviation!Print_Area</vt:lpstr>
      <vt:lpstr>'Balance Sheets'!Print_Area</vt:lpstr>
      <vt:lpstr>'Basis of presentation'!Print_Area</vt:lpstr>
      <vt:lpstr>'Cash Flows'!Print_Area</vt:lpstr>
      <vt:lpstr>'Cathedral IS'!Print_Area</vt:lpstr>
      <vt:lpstr>'Cathedral UW results'!Print_Area</vt:lpstr>
      <vt:lpstr>'Compound growth graph '!Print_Area</vt:lpstr>
      <vt:lpstr>'Cont third party'!Print_Area</vt:lpstr>
      <vt:lpstr>Contents!Print_Area</vt:lpstr>
      <vt:lpstr>'Corp and global bonds'!Print_Area</vt:lpstr>
      <vt:lpstr>Energy!Print_Area</vt:lpstr>
      <vt:lpstr>EPS!Print_Area</vt:lpstr>
      <vt:lpstr>FCBVPS!Print_Area</vt:lpstr>
      <vt:lpstr>'FCBVPS (Tan)'!Print_Area</vt:lpstr>
      <vt:lpstr>FDBVPS!Print_Area</vt:lpstr>
      <vt:lpstr>'FDBVPS (Tan)'!Print_Area</vt:lpstr>
      <vt:lpstr>'Fin. Hlights'!Print_Area</vt:lpstr>
      <vt:lpstr>'Forward looking statements'!Print_Area</vt:lpstr>
      <vt:lpstr>'Front page'!Print_Area</vt:lpstr>
      <vt:lpstr>'Front page '!Print_Area</vt:lpstr>
      <vt:lpstr>'Income statements'!Print_Area</vt:lpstr>
      <vt:lpstr>Investmts!Print_Area</vt:lpstr>
      <vt:lpstr>Lloyds!Print_Area</vt:lpstr>
      <vt:lpstr>Losses!Print_Area</vt:lpstr>
      <vt:lpstr>'Losses (cont.)'!Print_Area</vt:lpstr>
      <vt:lpstr>'Losses by AY (excl lloyd''s)'!Print_Area</vt:lpstr>
      <vt:lpstr>'Losses by AY (group)'!Print_Area</vt:lpstr>
      <vt:lpstr>'Losses by AY (lloyd''s)'!Print_Area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'Prem Mng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Rory Worrall</cp:lastModifiedBy>
  <cp:lastPrinted>2017-02-10T13:34:57Z</cp:lastPrinted>
  <dcterms:created xsi:type="dcterms:W3CDTF">2004-04-09T00:30:22Z</dcterms:created>
  <dcterms:modified xsi:type="dcterms:W3CDTF">2017-02-13T20:15:35Z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2015-10-18T17:13:16Z</vt:filetime>
  </property>
</Properties>
</file>